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ssorza_mineducacion_gov_co/Documents/MEN/Perfiles/Perfiles 2023/IES/Oficiales/"/>
    </mc:Choice>
  </mc:AlternateContent>
  <xr:revisionPtr revIDLastSave="0" documentId="8_{FACD5AC2-D7EB-437D-8912-64458D609C3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<sst xmlns="http://schemas.openxmlformats.org/spreadsheetml/2006/main" count="244" uniqueCount="134">
  <si>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</si>
  <si>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</si>
  <si>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</si>
  <si>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</si>
  <si>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</si>
  <si>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</si>
  <si>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</si>
  <si>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</si>
  <si>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</si>
  <si>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</si>
  <si>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</si>
  <si>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</si>
  <si>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</si>
  <si>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</si>
  <si>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</si>
  <si>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</si>
  <si>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</si>
  <si>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</si>
  <si>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</si>
  <si>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</si>
  <si>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</si>
  <si>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</si>
  <si>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</si>
  <si>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</si>
  <si>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</si>
  <si>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</si>
  <si>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</si>
  <si>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</si>
  <si>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</si>
  <si>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</si>
  <si>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</si>
  <si>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</si>
  <si>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</si>
  <si>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</si>
  <si>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</si>
  <si>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</si>
  <si>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</si>
  <si>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</si>
  <si>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</si>
  <si>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</si>
  <si>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</si>
  <si>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</si>
  <si>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</si>
  <si>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</si>
  <si>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</si>
  <si>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</si>
  <si>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</si>
  <si>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</si>
  <si>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</si>
  <si>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</si>
  <si>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</si>
  <si>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</si>
  <si>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</si>
  <si>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</si>
  <si>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</si>
  <si>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</si>
  <si>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</si>
  <si>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</si>
  <si>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</si>
  <si>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</si>
  <si>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</si>
  <si>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</si>
  <si>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</si>
  <si>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</si>
  <si>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</si>
  <si>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</si>
  <si>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-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</si>
  <si>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</si>
  <si>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</si>
  <si>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</si>
  <si>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</si>
  <si>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</si>
  <si>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</si>
  <si>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</si>
  <si>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</si>
  <si>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</si>
  <si>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</si>
  <si>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</si>
  <si>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</si>
  <si>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</si>
  <si>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</si>
  <si>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</si>
  <si>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</si>
  <si>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</si>
  <si>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</si>
  <si>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</si>
  <si>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</si>
  <si>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</si>
  <si>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</si>
  <si>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</si>
  <si>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</si>
  <si>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</si>
  <si>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</si>
  <si>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</si>
  <si>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</si>
  <si>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</si>
  <si>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</si>
  <si>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</si>
  <si>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</si>
  <si>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</si>
  <si>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</si>
  <si>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</si>
  <si>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</si>
  <si>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</si>
  <si>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</si>
  <si>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</si>
  <si>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</si>
  <si>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</si>
  <si>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</si>
  <si>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</si>
  <si>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</si>
  <si>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</si>
  <si>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</si>
  <si>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</si>
  <si>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</si>
  <si>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</si>
  <si>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</si>
  <si>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</si>
  <si>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</si>
  <si>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</si>
  <si>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</si>
  <si>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</si>
  <si>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Entre 7 y 8 SMMLV</t>
  </si>
  <si>
    <t>Entre 3,5 y 4 SMMLV</t>
  </si>
  <si>
    <t>UNIVERSIDAD NACIONAL DE COLOMBIA</t>
  </si>
  <si>
    <t>O</t>
  </si>
  <si>
    <t>U</t>
  </si>
  <si>
    <t>SI</t>
  </si>
  <si>
    <t>Entre 2 y 2 ,5 SMMLV</t>
  </si>
  <si>
    <t>Entre 3 y 3,5 SMMLV</t>
  </si>
  <si>
    <t>Entre 6 y 7 SMMLV</t>
  </si>
  <si>
    <t>Entre 9 y 11 SMMLV</t>
  </si>
  <si>
    <t>Entre 4 y 4,5 SMMLV</t>
  </si>
  <si>
    <t>Entre 8 y 9 SMMLV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</si>
</sst>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87" t="s">
        <v>85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</row>
    <row r="7" spans="1:37" ht="28.5" x14ac:dyDescent="0.25">
      <c r="A7" s="288" t="str">
        <f>+A11</f>
        <v>UNIVERSIDAD NACIONAL DE COLOMBIA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37" ht="18.75" x14ac:dyDescent="0.25">
      <c r="A8" s="289" t="s">
        <v>63</v>
      </c>
      <c r="B8" s="289"/>
      <c r="C8" s="289"/>
      <c r="D8" s="289"/>
      <c r="E8" s="289"/>
      <c r="F8" s="289"/>
      <c r="G8" s="289"/>
      <c r="H8" s="289"/>
      <c r="I8" s="289"/>
      <c r="J8" s="289"/>
      <c r="K8" s="289"/>
      <c r="L8" s="289"/>
      <c r="M8" s="289"/>
    </row>
    <row r="9" spans="1:37" s="36" customFormat="1" ht="15" x14ac:dyDescent="0.25">
      <c r="A9" s="211" t="s">
        <v>107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124</v>
      </c>
      <c r="B11" s="3" t="s">
        <v>125</v>
      </c>
      <c r="C11" s="3" t="s">
        <v>126</v>
      </c>
      <c r="D11" s="3">
        <v>9</v>
      </c>
      <c r="E11" s="3" t="s">
        <v>127</v>
      </c>
      <c r="F11" s="3"/>
    </row>
    <row r="12" spans="1:37" ht="26.25" x14ac:dyDescent="0.25">
      <c r="A12" s="51" t="s">
        <v>13</v>
      </c>
      <c r="B12" s="51"/>
      <c r="C12" s="51" t="s">
        <v>86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>UNIVERSIDAD</v>
      </c>
      <c r="D13" s="5"/>
      <c r="E13" s="4"/>
      <c r="F13" s="5"/>
      <c r="G13" s="6">
        <f>+D11</f>
        <v>9</v>
      </c>
      <c r="H13" s="4"/>
      <c r="I13" s="6" t="str">
        <f>+E11</f>
        <v>SI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97" t="str">
        <f>+A11</f>
        <v>UNIVERSIDAD NACIONAL DE COLOMBIA</v>
      </c>
      <c r="H17" s="294" t="s">
        <v>88</v>
      </c>
    </row>
    <row r="18" spans="1:13" ht="43.5" customHeight="1" x14ac:dyDescent="0.25">
      <c r="A18" s="290" t="s">
        <v>87</v>
      </c>
      <c r="B18" s="290"/>
      <c r="C18" s="290"/>
      <c r="D18" s="290"/>
      <c r="E18" s="290"/>
      <c r="F18" s="291"/>
      <c r="G18" s="298"/>
      <c r="H18" s="295"/>
    </row>
    <row r="19" spans="1:13" ht="43.5" customHeight="1" thickBot="1" x14ac:dyDescent="0.3">
      <c r="G19" s="299"/>
      <c r="H19" s="296"/>
    </row>
    <row r="20" spans="1:13" ht="18.75" x14ac:dyDescent="0.25">
      <c r="A20" s="262" t="s">
        <v>0</v>
      </c>
      <c r="B20" s="263"/>
      <c r="C20" s="263"/>
      <c r="D20" s="263"/>
      <c r="E20" s="263"/>
      <c r="F20" s="264"/>
      <c r="G20" s="52">
        <f>+M34</f>
        <v>56378</v>
      </c>
      <c r="H20" s="53">
        <v>2466228</v>
      </c>
    </row>
    <row r="21" spans="1:13" ht="18.75" x14ac:dyDescent="0.25">
      <c r="A21" s="259" t="s">
        <v>20</v>
      </c>
      <c r="B21" s="260"/>
      <c r="C21" s="260"/>
      <c r="D21" s="260"/>
      <c r="E21" s="260"/>
      <c r="F21" s="261"/>
      <c r="G21" s="176">
        <f>+M32</f>
        <v>49472</v>
      </c>
      <c r="H21" s="177">
        <v>2284637</v>
      </c>
    </row>
    <row r="22" spans="1:13" ht="18.75" x14ac:dyDescent="0.25">
      <c r="A22" s="268" t="s">
        <v>21</v>
      </c>
      <c r="B22" s="269"/>
      <c r="C22" s="269"/>
      <c r="D22" s="269"/>
      <c r="E22" s="269"/>
      <c r="F22" s="270"/>
      <c r="G22" s="54">
        <f>+M33</f>
        <v>6906</v>
      </c>
      <c r="H22" s="55">
        <v>181591</v>
      </c>
    </row>
    <row r="23" spans="1:13" ht="18.75" x14ac:dyDescent="0.25">
      <c r="A23" s="259" t="s">
        <v>22</v>
      </c>
      <c r="B23" s="260"/>
      <c r="C23" s="260"/>
      <c r="D23" s="260"/>
      <c r="E23" s="260"/>
      <c r="F23" s="261"/>
      <c r="G23" s="176">
        <f>+I115</f>
        <v>450</v>
      </c>
      <c r="H23" s="177">
        <v>12680</v>
      </c>
    </row>
    <row r="24" spans="1:13" ht="18.75" x14ac:dyDescent="0.25">
      <c r="A24" s="268" t="s">
        <v>64</v>
      </c>
      <c r="B24" s="269"/>
      <c r="C24" s="269"/>
      <c r="D24" s="269"/>
      <c r="E24" s="269"/>
      <c r="F24" s="270"/>
      <c r="G24" s="182">
        <v>7</v>
      </c>
      <c r="H24" s="183">
        <v>367</v>
      </c>
    </row>
    <row r="25" spans="1:13" ht="18.75" x14ac:dyDescent="0.25">
      <c r="A25" s="259" t="s">
        <v>60</v>
      </c>
      <c r="B25" s="260"/>
      <c r="C25" s="260"/>
      <c r="D25" s="260"/>
      <c r="E25" s="260"/>
      <c r="F25" s="261"/>
      <c r="G25" s="205">
        <f>F101</f>
        <v>5.7863855364213138E-2</v>
      </c>
      <c r="H25" s="185">
        <v>8.8900000000000007E-2</v>
      </c>
    </row>
    <row r="26" spans="1:13" ht="19.5" thickBot="1" x14ac:dyDescent="0.3">
      <c r="A26" s="265" t="s">
        <v>119</v>
      </c>
      <c r="B26" s="266"/>
      <c r="C26" s="266"/>
      <c r="D26" s="266"/>
      <c r="E26" s="266"/>
      <c r="F26" s="267"/>
      <c r="G26" s="206">
        <v>0.75228026533996684</v>
      </c>
      <c r="H26" s="207">
        <v>0.70268091860522797</v>
      </c>
    </row>
    <row r="27" spans="1:13" ht="15.75" customHeight="1" x14ac:dyDescent="0.25">
      <c r="A27" s="26" t="s">
        <v>113</v>
      </c>
    </row>
    <row r="28" spans="1:13" x14ac:dyDescent="0.25">
      <c r="A28" s="35" t="s">
        <v>67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52" t="s">
        <v>44</v>
      </c>
      <c r="B31" s="253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73" t="s">
        <v>23</v>
      </c>
      <c r="B32" s="274"/>
      <c r="C32" s="59">
        <v>42281</v>
      </c>
      <c r="D32" s="56">
        <v>42431</v>
      </c>
      <c r="E32" s="56">
        <v>42010</v>
      </c>
      <c r="F32" s="56">
        <v>43190</v>
      </c>
      <c r="G32" s="56">
        <v>43484</v>
      </c>
      <c r="H32" s="57">
        <v>43912</v>
      </c>
      <c r="I32" s="57">
        <v>44293</v>
      </c>
      <c r="J32" s="58">
        <v>44612</v>
      </c>
      <c r="K32" s="58">
        <v>36146</v>
      </c>
      <c r="L32" s="58">
        <v>50145</v>
      </c>
      <c r="M32" s="61">
        <v>49472</v>
      </c>
    </row>
    <row r="33" spans="1:14" ht="18.75" x14ac:dyDescent="0.25">
      <c r="A33" s="275" t="s">
        <v>24</v>
      </c>
      <c r="B33" s="276"/>
      <c r="C33" s="60">
        <v>8484</v>
      </c>
      <c r="D33" s="12">
        <v>8853</v>
      </c>
      <c r="E33" s="12">
        <v>9017</v>
      </c>
      <c r="F33" s="12">
        <v>9441</v>
      </c>
      <c r="G33" s="12">
        <v>9972</v>
      </c>
      <c r="H33" s="27">
        <v>9959</v>
      </c>
      <c r="I33" s="27">
        <v>9465</v>
      </c>
      <c r="J33" s="32">
        <v>8610</v>
      </c>
      <c r="K33" s="32">
        <v>7108</v>
      </c>
      <c r="L33" s="32">
        <v>8206</v>
      </c>
      <c r="M33" s="62">
        <v>6906</v>
      </c>
    </row>
    <row r="34" spans="1:14" ht="19.5" thickBot="1" x14ac:dyDescent="0.3">
      <c r="A34" s="250" t="s">
        <v>8</v>
      </c>
      <c r="B34" s="251"/>
      <c r="C34" s="171">
        <f>+SUM(C32:C33)</f>
        <v>50765</v>
      </c>
      <c r="D34" s="172">
        <f t="shared" ref="D34:H34" si="0">+SUM(D32:D33)</f>
        <v>51284</v>
      </c>
      <c r="E34" s="172">
        <f t="shared" si="0"/>
        <v>51027</v>
      </c>
      <c r="F34" s="172">
        <f t="shared" si="0"/>
        <v>52631</v>
      </c>
      <c r="G34" s="172">
        <f t="shared" si="0"/>
        <v>53456</v>
      </c>
      <c r="H34" s="175">
        <f t="shared" si="0"/>
        <v>53871</v>
      </c>
      <c r="I34" s="175">
        <f>+SUM(I32:I33)</f>
        <v>53758</v>
      </c>
      <c r="J34" s="166">
        <f>+SUM(J32:J33)</f>
        <v>53222</v>
      </c>
      <c r="K34" s="166">
        <f>+SUM(K32:K33)</f>
        <v>43254</v>
      </c>
      <c r="L34" s="166">
        <f>+SUM(L32:L33)</f>
        <v>58351</v>
      </c>
      <c r="M34" s="167">
        <f>+SUM(M32:M33)</f>
        <v>56378</v>
      </c>
    </row>
    <row r="35" spans="1:14" ht="15.75" customHeight="1" x14ac:dyDescent="0.25">
      <c r="A35" s="26" t="s">
        <v>83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52" t="s">
        <v>45</v>
      </c>
      <c r="B38" s="253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39" t="s">
        <v>2</v>
      </c>
      <c r="B39" s="240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41" t="s">
        <v>3</v>
      </c>
      <c r="B40" s="242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0</v>
      </c>
      <c r="K40" s="33">
        <v>0</v>
      </c>
      <c r="L40" s="33">
        <v>0</v>
      </c>
      <c r="M40" s="70">
        <v>0</v>
      </c>
      <c r="N40" s="42"/>
    </row>
    <row r="41" spans="1:14" ht="18.75" x14ac:dyDescent="0.25">
      <c r="A41" s="241" t="s">
        <v>4</v>
      </c>
      <c r="B41" s="242"/>
      <c r="C41" s="69">
        <v>42281</v>
      </c>
      <c r="D41" s="15">
        <v>42431</v>
      </c>
      <c r="E41" s="15">
        <v>42010</v>
      </c>
      <c r="F41" s="15">
        <v>43190</v>
      </c>
      <c r="G41" s="15">
        <v>43484</v>
      </c>
      <c r="H41" s="28">
        <v>43912</v>
      </c>
      <c r="I41" s="28">
        <v>44293</v>
      </c>
      <c r="J41" s="33">
        <v>44612</v>
      </c>
      <c r="K41" s="33">
        <v>36146</v>
      </c>
      <c r="L41" s="33">
        <v>50145</v>
      </c>
      <c r="M41" s="70">
        <v>49472</v>
      </c>
      <c r="N41" s="42"/>
    </row>
    <row r="42" spans="1:14" ht="18.75" x14ac:dyDescent="0.25">
      <c r="A42" s="241" t="s">
        <v>5</v>
      </c>
      <c r="B42" s="242"/>
      <c r="C42" s="69">
        <v>1701</v>
      </c>
      <c r="D42" s="15">
        <v>1718</v>
      </c>
      <c r="E42" s="15">
        <v>1947</v>
      </c>
      <c r="F42" s="15">
        <v>1873</v>
      </c>
      <c r="G42" s="15">
        <v>2190</v>
      </c>
      <c r="H42" s="28">
        <v>2249</v>
      </c>
      <c r="I42" s="28">
        <v>2292</v>
      </c>
      <c r="J42" s="33">
        <v>2105</v>
      </c>
      <c r="K42" s="33">
        <v>1953</v>
      </c>
      <c r="L42" s="33">
        <v>2341</v>
      </c>
      <c r="M42" s="70">
        <v>1962</v>
      </c>
      <c r="N42" s="42"/>
    </row>
    <row r="43" spans="1:14" ht="18.75" x14ac:dyDescent="0.25">
      <c r="A43" s="241" t="s">
        <v>6</v>
      </c>
      <c r="B43" s="242"/>
      <c r="C43" s="69">
        <v>5766</v>
      </c>
      <c r="D43" s="15">
        <v>5973</v>
      </c>
      <c r="E43" s="15">
        <v>5848</v>
      </c>
      <c r="F43" s="15">
        <v>6071</v>
      </c>
      <c r="G43" s="15">
        <v>6190</v>
      </c>
      <c r="H43" s="28">
        <v>6142</v>
      </c>
      <c r="I43" s="28">
        <v>5723</v>
      </c>
      <c r="J43" s="33">
        <v>5239</v>
      </c>
      <c r="K43" s="33">
        <v>4179</v>
      </c>
      <c r="L43" s="33">
        <v>4805</v>
      </c>
      <c r="M43" s="70">
        <v>3933</v>
      </c>
      <c r="N43" s="42"/>
    </row>
    <row r="44" spans="1:14" ht="18.75" x14ac:dyDescent="0.25">
      <c r="A44" s="241" t="s">
        <v>7</v>
      </c>
      <c r="B44" s="242"/>
      <c r="C44" s="69">
        <v>1017</v>
      </c>
      <c r="D44" s="15">
        <v>1162</v>
      </c>
      <c r="E44" s="15">
        <v>1222</v>
      </c>
      <c r="F44" s="15">
        <v>1497</v>
      </c>
      <c r="G44" s="15">
        <v>1592</v>
      </c>
      <c r="H44" s="28">
        <v>1568</v>
      </c>
      <c r="I44" s="28">
        <v>1450</v>
      </c>
      <c r="J44" s="33">
        <v>1266</v>
      </c>
      <c r="K44" s="33">
        <v>976</v>
      </c>
      <c r="L44" s="33">
        <v>1060</v>
      </c>
      <c r="M44" s="70">
        <v>1011</v>
      </c>
      <c r="N44" s="42"/>
    </row>
    <row r="45" spans="1:14" ht="19.5" thickBot="1" x14ac:dyDescent="0.3">
      <c r="A45" s="250" t="s">
        <v>8</v>
      </c>
      <c r="B45" s="251"/>
      <c r="C45" s="174">
        <f>+SUM(C39:C44)</f>
        <v>50765</v>
      </c>
      <c r="D45" s="172">
        <f t="shared" ref="D45:I45" si="1">+SUM(D39:D44)</f>
        <v>51284</v>
      </c>
      <c r="E45" s="172">
        <f t="shared" si="1"/>
        <v>51027</v>
      </c>
      <c r="F45" s="172">
        <f t="shared" si="1"/>
        <v>52631</v>
      </c>
      <c r="G45" s="172">
        <f t="shared" si="1"/>
        <v>53456</v>
      </c>
      <c r="H45" s="175">
        <f t="shared" si="1"/>
        <v>53871</v>
      </c>
      <c r="I45" s="175">
        <f t="shared" si="1"/>
        <v>53758</v>
      </c>
      <c r="J45" s="166">
        <f>+SUM(J39:J44)</f>
        <v>53222</v>
      </c>
      <c r="K45" s="166">
        <f>+SUM(K39:K44)</f>
        <v>43254</v>
      </c>
      <c r="L45" s="166">
        <f>+SUM(L39:L44)</f>
        <v>58351</v>
      </c>
      <c r="M45" s="167">
        <f>+SUM(M39:M44)</f>
        <v>56378</v>
      </c>
    </row>
    <row r="46" spans="1:14" ht="15.75" customHeight="1" x14ac:dyDescent="0.25">
      <c r="A46" s="26" t="s">
        <v>83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52" t="s">
        <v>38</v>
      </c>
      <c r="B49" s="253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79" t="s">
        <v>26</v>
      </c>
      <c r="B50" s="280"/>
      <c r="C50" s="67">
        <v>2151</v>
      </c>
      <c r="D50" s="64">
        <v>2145</v>
      </c>
      <c r="E50" s="64">
        <v>1929</v>
      </c>
      <c r="F50" s="64">
        <v>2031</v>
      </c>
      <c r="G50" s="64">
        <v>2054</v>
      </c>
      <c r="H50" s="65">
        <v>2001</v>
      </c>
      <c r="I50" s="65">
        <v>1972</v>
      </c>
      <c r="J50" s="66">
        <v>1952</v>
      </c>
      <c r="K50" s="66">
        <v>1691</v>
      </c>
      <c r="L50" s="66">
        <v>2114</v>
      </c>
      <c r="M50" s="68">
        <v>2078</v>
      </c>
    </row>
    <row r="51" spans="1:13" ht="18.75" x14ac:dyDescent="0.25">
      <c r="A51" s="245" t="s">
        <v>46</v>
      </c>
      <c r="B51" s="246"/>
      <c r="C51" s="69">
        <v>2299</v>
      </c>
      <c r="D51" s="15">
        <v>2338</v>
      </c>
      <c r="E51" s="15">
        <v>2344</v>
      </c>
      <c r="F51" s="15">
        <v>2479</v>
      </c>
      <c r="G51" s="15">
        <v>2524</v>
      </c>
      <c r="H51" s="28">
        <v>2516</v>
      </c>
      <c r="I51" s="28">
        <v>2502</v>
      </c>
      <c r="J51" s="33">
        <v>2440</v>
      </c>
      <c r="K51" s="33">
        <v>2235</v>
      </c>
      <c r="L51" s="33">
        <v>2641</v>
      </c>
      <c r="M51" s="70">
        <v>2572</v>
      </c>
    </row>
    <row r="52" spans="1:13" ht="18.75" x14ac:dyDescent="0.25">
      <c r="A52" s="245" t="s">
        <v>27</v>
      </c>
      <c r="B52" s="246"/>
      <c r="C52" s="69">
        <v>809</v>
      </c>
      <c r="D52" s="15">
        <v>814</v>
      </c>
      <c r="E52" s="15">
        <v>878</v>
      </c>
      <c r="F52" s="15">
        <v>881</v>
      </c>
      <c r="G52" s="15">
        <v>849</v>
      </c>
      <c r="H52" s="28">
        <v>769</v>
      </c>
      <c r="I52" s="28">
        <v>612</v>
      </c>
      <c r="J52" s="33">
        <v>556</v>
      </c>
      <c r="K52" s="33">
        <v>470</v>
      </c>
      <c r="L52" s="33">
        <v>406</v>
      </c>
      <c r="M52" s="70">
        <v>312</v>
      </c>
    </row>
    <row r="53" spans="1:13" ht="18.75" x14ac:dyDescent="0.25">
      <c r="A53" s="245" t="s">
        <v>47</v>
      </c>
      <c r="B53" s="246"/>
      <c r="C53" s="69">
        <v>4582</v>
      </c>
      <c r="D53" s="15">
        <v>4564</v>
      </c>
      <c r="E53" s="15">
        <v>4510</v>
      </c>
      <c r="F53" s="15">
        <v>4640</v>
      </c>
      <c r="G53" s="15">
        <v>4651</v>
      </c>
      <c r="H53" s="28">
        <v>4681</v>
      </c>
      <c r="I53" s="28">
        <v>4880</v>
      </c>
      <c r="J53" s="33">
        <v>4994</v>
      </c>
      <c r="K53" s="33">
        <v>4999</v>
      </c>
      <c r="L53" s="33">
        <v>5188</v>
      </c>
      <c r="M53" s="70">
        <v>5408</v>
      </c>
    </row>
    <row r="54" spans="1:13" ht="18.75" x14ac:dyDescent="0.25">
      <c r="A54" s="245" t="s">
        <v>48</v>
      </c>
      <c r="B54" s="246"/>
      <c r="C54" s="69">
        <v>7483</v>
      </c>
      <c r="D54" s="15">
        <v>7768</v>
      </c>
      <c r="E54" s="15">
        <v>7789</v>
      </c>
      <c r="F54" s="15">
        <v>7952</v>
      </c>
      <c r="G54" s="15">
        <v>8123</v>
      </c>
      <c r="H54" s="28">
        <v>8247</v>
      </c>
      <c r="I54" s="28">
        <v>8350</v>
      </c>
      <c r="J54" s="33">
        <v>7881</v>
      </c>
      <c r="K54" s="33">
        <v>6881</v>
      </c>
      <c r="L54" s="33">
        <v>8452</v>
      </c>
      <c r="M54" s="70">
        <v>7939</v>
      </c>
    </row>
    <row r="55" spans="1:13" ht="18.75" x14ac:dyDescent="0.25">
      <c r="A55" s="245" t="s">
        <v>59</v>
      </c>
      <c r="B55" s="246"/>
      <c r="C55" s="69">
        <v>4391</v>
      </c>
      <c r="D55" s="15">
        <v>4563</v>
      </c>
      <c r="E55" s="15">
        <v>4446</v>
      </c>
      <c r="F55" s="15">
        <v>4538</v>
      </c>
      <c r="G55" s="15">
        <v>4633</v>
      </c>
      <c r="H55" s="28">
        <v>4606</v>
      </c>
      <c r="I55" s="28">
        <v>4769</v>
      </c>
      <c r="J55" s="33">
        <v>4955</v>
      </c>
      <c r="K55" s="33">
        <v>4662</v>
      </c>
      <c r="L55" s="33">
        <v>5438</v>
      </c>
      <c r="M55" s="70">
        <v>5188</v>
      </c>
    </row>
    <row r="56" spans="1:13" ht="18.75" x14ac:dyDescent="0.25">
      <c r="A56" s="245" t="s">
        <v>49</v>
      </c>
      <c r="B56" s="246"/>
      <c r="C56" s="69">
        <v>23863</v>
      </c>
      <c r="D56" s="15">
        <v>23909</v>
      </c>
      <c r="E56" s="15">
        <v>24017</v>
      </c>
      <c r="F56" s="15">
        <v>24890</v>
      </c>
      <c r="G56" s="15">
        <v>25144</v>
      </c>
      <c r="H56" s="28">
        <v>25313</v>
      </c>
      <c r="I56" s="28">
        <v>25049</v>
      </c>
      <c r="J56" s="33">
        <v>24908</v>
      </c>
      <c r="K56" s="33">
        <v>17212</v>
      </c>
      <c r="L56" s="33">
        <v>27067</v>
      </c>
      <c r="M56" s="70">
        <v>26004</v>
      </c>
    </row>
    <row r="57" spans="1:13" ht="18.75" x14ac:dyDescent="0.25">
      <c r="A57" s="245" t="s">
        <v>28</v>
      </c>
      <c r="B57" s="246"/>
      <c r="C57" s="69">
        <v>5187</v>
      </c>
      <c r="D57" s="15">
        <v>5183</v>
      </c>
      <c r="E57" s="15">
        <v>5114</v>
      </c>
      <c r="F57" s="15">
        <v>5220</v>
      </c>
      <c r="G57" s="15">
        <v>5478</v>
      </c>
      <c r="H57" s="28">
        <v>5738</v>
      </c>
      <c r="I57" s="28">
        <v>5624</v>
      </c>
      <c r="J57" s="33">
        <v>5536</v>
      </c>
      <c r="K57" s="33">
        <v>5104</v>
      </c>
      <c r="L57" s="33">
        <v>7045</v>
      </c>
      <c r="M57" s="70">
        <v>6838</v>
      </c>
    </row>
    <row r="58" spans="1:13" ht="18.75" x14ac:dyDescent="0.25">
      <c r="A58" s="245" t="s">
        <v>115</v>
      </c>
      <c r="B58" s="246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0</v>
      </c>
      <c r="M58" s="74">
        <v>39</v>
      </c>
    </row>
    <row r="59" spans="1:13" ht="19.5" thickBot="1" x14ac:dyDescent="0.3">
      <c r="A59" s="250" t="s">
        <v>8</v>
      </c>
      <c r="B59" s="251"/>
      <c r="C59" s="174">
        <f>+SUM(C50:C58)</f>
        <v>50765</v>
      </c>
      <c r="D59" s="172">
        <f>+SUM(D50:D58)</f>
        <v>51284</v>
      </c>
      <c r="E59" s="172">
        <f t="shared" ref="E59:L59" si="2">+SUM(E50:E58)</f>
        <v>51027</v>
      </c>
      <c r="F59" s="172">
        <f t="shared" si="2"/>
        <v>52631</v>
      </c>
      <c r="G59" s="172">
        <f t="shared" si="2"/>
        <v>53456</v>
      </c>
      <c r="H59" s="172">
        <f t="shared" si="2"/>
        <v>53871</v>
      </c>
      <c r="I59" s="172">
        <f t="shared" si="2"/>
        <v>53758</v>
      </c>
      <c r="J59" s="172">
        <f t="shared" si="2"/>
        <v>53222</v>
      </c>
      <c r="K59" s="172">
        <f t="shared" si="2"/>
        <v>43254</v>
      </c>
      <c r="L59" s="172">
        <f t="shared" si="2"/>
        <v>58351</v>
      </c>
      <c r="M59" s="167">
        <f>+SUM(M50:M58)</f>
        <v>56378</v>
      </c>
    </row>
    <row r="60" spans="1:13" ht="15.75" customHeight="1" x14ac:dyDescent="0.25">
      <c r="A60" s="26" t="s">
        <v>83</v>
      </c>
    </row>
    <row r="61" spans="1:13" ht="15.75" customHeight="1" x14ac:dyDescent="0.25"/>
    <row r="62" spans="1:13" ht="21.75" thickBot="1" x14ac:dyDescent="0.3">
      <c r="A62" s="10" t="s">
        <v>91</v>
      </c>
    </row>
    <row r="63" spans="1:13" ht="19.5" thickBot="1" x14ac:dyDescent="0.3">
      <c r="A63" s="140" t="s">
        <v>89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75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73</v>
      </c>
      <c r="B65" s="38"/>
      <c r="C65" s="38"/>
      <c r="D65" s="38"/>
      <c r="E65" s="38"/>
      <c r="F65" s="77"/>
      <c r="G65" s="75">
        <v>855</v>
      </c>
      <c r="H65" s="33">
        <v>869</v>
      </c>
      <c r="I65" s="33">
        <v>674</v>
      </c>
      <c r="J65" s="33">
        <v>491</v>
      </c>
      <c r="K65" s="32">
        <v>407</v>
      </c>
      <c r="L65" s="32">
        <v>295</v>
      </c>
      <c r="M65" s="62">
        <v>244</v>
      </c>
    </row>
    <row r="66" spans="1:13" ht="18.75" x14ac:dyDescent="0.25">
      <c r="A66" s="76" t="s">
        <v>70</v>
      </c>
      <c r="B66" s="38"/>
      <c r="C66" s="38"/>
      <c r="D66" s="38"/>
      <c r="E66" s="38"/>
      <c r="F66" s="77"/>
      <c r="G66" s="75">
        <v>5266</v>
      </c>
      <c r="H66" s="33">
        <v>5267</v>
      </c>
      <c r="I66" s="33">
        <v>5242</v>
      </c>
      <c r="J66" s="33">
        <v>5095</v>
      </c>
      <c r="K66" s="32">
        <v>4709</v>
      </c>
      <c r="L66" s="32">
        <v>5328</v>
      </c>
      <c r="M66" s="62">
        <v>5096</v>
      </c>
    </row>
    <row r="67" spans="1:13" ht="18.75" x14ac:dyDescent="0.25">
      <c r="A67" s="78" t="s">
        <v>72</v>
      </c>
      <c r="B67" s="39"/>
      <c r="C67" s="39"/>
      <c r="D67" s="39"/>
      <c r="E67" s="39"/>
      <c r="F67" s="79"/>
      <c r="G67" s="75">
        <v>5079</v>
      </c>
      <c r="H67" s="33">
        <v>5077</v>
      </c>
      <c r="I67" s="33">
        <v>5272</v>
      </c>
      <c r="J67" s="33">
        <v>5292</v>
      </c>
      <c r="K67" s="32">
        <v>4265</v>
      </c>
      <c r="L67" s="32">
        <v>5612</v>
      </c>
      <c r="M67" s="62">
        <v>5425</v>
      </c>
    </row>
    <row r="68" spans="1:13" ht="18.75" x14ac:dyDescent="0.25">
      <c r="A68" s="78" t="s">
        <v>68</v>
      </c>
      <c r="B68" s="39"/>
      <c r="C68" s="39"/>
      <c r="D68" s="39"/>
      <c r="E68" s="39"/>
      <c r="F68" s="79"/>
      <c r="G68" s="75">
        <v>5881</v>
      </c>
      <c r="H68" s="33">
        <v>5967</v>
      </c>
      <c r="I68" s="33">
        <v>5950</v>
      </c>
      <c r="J68" s="33">
        <v>5739</v>
      </c>
      <c r="K68" s="32">
        <v>5256</v>
      </c>
      <c r="L68" s="32">
        <v>6537</v>
      </c>
      <c r="M68" s="62">
        <v>6069</v>
      </c>
    </row>
    <row r="69" spans="1:13" ht="18.75" x14ac:dyDescent="0.25">
      <c r="A69" s="78" t="s">
        <v>71</v>
      </c>
      <c r="B69" s="39"/>
      <c r="C69" s="39"/>
      <c r="D69" s="39"/>
      <c r="E69" s="39"/>
      <c r="F69" s="79"/>
      <c r="G69" s="75">
        <v>5956</v>
      </c>
      <c r="H69" s="33">
        <v>6074</v>
      </c>
      <c r="I69" s="33">
        <v>5983</v>
      </c>
      <c r="J69" s="33">
        <v>5999</v>
      </c>
      <c r="K69" s="32">
        <v>5148</v>
      </c>
      <c r="L69" s="32">
        <v>7067</v>
      </c>
      <c r="M69" s="62">
        <v>6892</v>
      </c>
    </row>
    <row r="70" spans="1:13" ht="18.75" x14ac:dyDescent="0.25">
      <c r="A70" s="78" t="s">
        <v>78</v>
      </c>
      <c r="B70" s="39"/>
      <c r="C70" s="39"/>
      <c r="D70" s="39"/>
      <c r="E70" s="39"/>
      <c r="F70" s="79"/>
      <c r="G70" s="75">
        <v>1130</v>
      </c>
      <c r="H70" s="33">
        <v>1176</v>
      </c>
      <c r="I70" s="33">
        <v>1098</v>
      </c>
      <c r="J70" s="33">
        <v>1257</v>
      </c>
      <c r="K70" s="32">
        <v>1261</v>
      </c>
      <c r="L70" s="32">
        <v>1401</v>
      </c>
      <c r="M70" s="62">
        <v>1275</v>
      </c>
    </row>
    <row r="71" spans="1:13" ht="18.75" x14ac:dyDescent="0.25">
      <c r="A71" s="76" t="s">
        <v>74</v>
      </c>
      <c r="B71" s="38"/>
      <c r="C71" s="38"/>
      <c r="D71" s="38"/>
      <c r="E71" s="38"/>
      <c r="F71" s="77"/>
      <c r="G71" s="75">
        <v>19446</v>
      </c>
      <c r="H71" s="33">
        <v>19494</v>
      </c>
      <c r="I71" s="33">
        <v>19325</v>
      </c>
      <c r="J71" s="33">
        <v>19037</v>
      </c>
      <c r="K71" s="32">
        <v>13056</v>
      </c>
      <c r="L71" s="32">
        <v>20985</v>
      </c>
      <c r="M71" s="62">
        <v>20125</v>
      </c>
    </row>
    <row r="72" spans="1:13" ht="18.75" x14ac:dyDescent="0.25">
      <c r="A72" s="76" t="s">
        <v>69</v>
      </c>
      <c r="B72" s="38"/>
      <c r="C72" s="38"/>
      <c r="D72" s="38"/>
      <c r="E72" s="38"/>
      <c r="F72" s="77"/>
      <c r="G72" s="75">
        <v>5118</v>
      </c>
      <c r="H72" s="33">
        <v>5222</v>
      </c>
      <c r="I72" s="33">
        <v>5242</v>
      </c>
      <c r="J72" s="33">
        <v>5244</v>
      </c>
      <c r="K72" s="32">
        <v>4065</v>
      </c>
      <c r="L72" s="32">
        <v>5853</v>
      </c>
      <c r="M72" s="62">
        <v>5757</v>
      </c>
    </row>
    <row r="73" spans="1:13" ht="18.75" x14ac:dyDescent="0.25">
      <c r="A73" s="76" t="s">
        <v>76</v>
      </c>
      <c r="B73" s="38"/>
      <c r="C73" s="38"/>
      <c r="D73" s="38"/>
      <c r="E73" s="38"/>
      <c r="F73" s="77"/>
      <c r="G73" s="75">
        <v>4725</v>
      </c>
      <c r="H73" s="33">
        <v>4725</v>
      </c>
      <c r="I73" s="33">
        <v>4972</v>
      </c>
      <c r="J73" s="33">
        <v>5068</v>
      </c>
      <c r="K73" s="32">
        <v>5087</v>
      </c>
      <c r="L73" s="32">
        <v>5273</v>
      </c>
      <c r="M73" s="62">
        <v>5495</v>
      </c>
    </row>
    <row r="74" spans="1:13" ht="18.75" x14ac:dyDescent="0.25">
      <c r="A74" s="76" t="s">
        <v>77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79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53456</v>
      </c>
      <c r="H76" s="172">
        <f t="shared" si="3"/>
        <v>53871</v>
      </c>
      <c r="I76" s="172">
        <f t="shared" ref="I76:M76" si="4">+SUM(I64:I75)</f>
        <v>53758</v>
      </c>
      <c r="J76" s="172">
        <f t="shared" si="4"/>
        <v>53222</v>
      </c>
      <c r="K76" s="172">
        <f t="shared" si="4"/>
        <v>43254</v>
      </c>
      <c r="L76" s="172">
        <f t="shared" si="4"/>
        <v>58351</v>
      </c>
      <c r="M76" s="173">
        <f t="shared" si="4"/>
        <v>56378</v>
      </c>
    </row>
    <row r="77" spans="1:13" ht="15.75" customHeight="1" x14ac:dyDescent="0.25">
      <c r="A77" s="26" t="s">
        <v>83</v>
      </c>
    </row>
    <row r="78" spans="1:13" ht="15.75" customHeight="1" x14ac:dyDescent="0.25">
      <c r="A78" s="26" t="s">
        <v>90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52" t="s">
        <v>37</v>
      </c>
      <c r="B81" s="253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1" t="s">
        <v>30</v>
      </c>
      <c r="B82" s="282"/>
      <c r="C82" s="83">
        <v>50765</v>
      </c>
      <c r="D82" s="84">
        <v>51284</v>
      </c>
      <c r="E82" s="84">
        <v>51027</v>
      </c>
      <c r="F82" s="84">
        <v>52631</v>
      </c>
      <c r="G82" s="84">
        <v>53456</v>
      </c>
      <c r="H82" s="85">
        <v>53871</v>
      </c>
      <c r="I82" s="85">
        <v>53758</v>
      </c>
      <c r="J82" s="85">
        <v>53222</v>
      </c>
      <c r="K82" s="86">
        <v>43254</v>
      </c>
      <c r="L82" s="86">
        <v>58351</v>
      </c>
      <c r="M82" s="87">
        <v>56378</v>
      </c>
    </row>
    <row r="83" spans="1:13" ht="18.75" x14ac:dyDescent="0.25">
      <c r="A83" s="241" t="s">
        <v>31</v>
      </c>
      <c r="B83" s="242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41" t="s">
        <v>32</v>
      </c>
      <c r="B84" s="242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0</v>
      </c>
      <c r="K84" s="32">
        <v>0</v>
      </c>
      <c r="L84" s="32">
        <v>0</v>
      </c>
      <c r="M84" s="88">
        <v>0</v>
      </c>
    </row>
    <row r="85" spans="1:13" ht="18.75" x14ac:dyDescent="0.25">
      <c r="A85" s="241" t="s">
        <v>82</v>
      </c>
      <c r="B85" s="242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116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3" t="s">
        <v>8</v>
      </c>
      <c r="B87" s="284"/>
      <c r="C87" s="158">
        <f>+SUM(C82:C86)</f>
        <v>50765</v>
      </c>
      <c r="D87" s="164">
        <f t="shared" ref="D87:H87" si="5">+SUM(D82:D86)</f>
        <v>51284</v>
      </c>
      <c r="E87" s="164">
        <f t="shared" si="5"/>
        <v>51027</v>
      </c>
      <c r="F87" s="164">
        <f t="shared" si="5"/>
        <v>52631</v>
      </c>
      <c r="G87" s="164">
        <f t="shared" si="5"/>
        <v>53456</v>
      </c>
      <c r="H87" s="165">
        <f t="shared" si="5"/>
        <v>53871</v>
      </c>
      <c r="I87" s="165">
        <f>+SUM(I82:I86)</f>
        <v>53758</v>
      </c>
      <c r="J87" s="165">
        <f>+SUM(J82:J86)</f>
        <v>53222</v>
      </c>
      <c r="K87" s="166">
        <f>+SUM(K82:K86)</f>
        <v>43254</v>
      </c>
      <c r="L87" s="166">
        <f>+SUM(L82:L86)</f>
        <v>58351</v>
      </c>
      <c r="M87" s="167">
        <f>+SUM(M82:M86)</f>
        <v>56378</v>
      </c>
    </row>
    <row r="88" spans="1:13" ht="15.75" customHeight="1" x14ac:dyDescent="0.25">
      <c r="A88" s="26" t="s">
        <v>83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117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52" t="s">
        <v>36</v>
      </c>
      <c r="B92" s="253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85" t="s">
        <v>34</v>
      </c>
      <c r="B93" s="286"/>
      <c r="C93" s="90">
        <v>31520</v>
      </c>
      <c r="D93" s="91">
        <v>32221</v>
      </c>
      <c r="E93" s="91">
        <v>32322</v>
      </c>
      <c r="F93" s="91">
        <v>33501</v>
      </c>
      <c r="G93" s="91">
        <v>33883</v>
      </c>
      <c r="H93" s="92">
        <v>33989</v>
      </c>
      <c r="I93" s="92">
        <v>33859</v>
      </c>
      <c r="J93" s="86">
        <v>33443</v>
      </c>
      <c r="K93" s="86">
        <v>26780</v>
      </c>
      <c r="L93" s="86">
        <v>35798</v>
      </c>
      <c r="M93" s="87">
        <v>33991</v>
      </c>
    </row>
    <row r="94" spans="1:13" ht="18.75" x14ac:dyDescent="0.25">
      <c r="A94" s="275" t="s">
        <v>35</v>
      </c>
      <c r="B94" s="276"/>
      <c r="C94" s="63">
        <v>19245</v>
      </c>
      <c r="D94" s="15">
        <v>19063</v>
      </c>
      <c r="E94" s="15">
        <v>18705</v>
      </c>
      <c r="F94" s="15">
        <v>19130</v>
      </c>
      <c r="G94" s="15">
        <v>19573</v>
      </c>
      <c r="H94" s="28">
        <v>19882</v>
      </c>
      <c r="I94" s="28">
        <v>19899</v>
      </c>
      <c r="J94" s="28">
        <v>19779</v>
      </c>
      <c r="K94" s="32">
        <v>16474</v>
      </c>
      <c r="L94" s="32">
        <v>22553</v>
      </c>
      <c r="M94" s="88">
        <v>22387</v>
      </c>
    </row>
    <row r="95" spans="1:13" ht="19.5" thickBot="1" x14ac:dyDescent="0.3">
      <c r="A95" s="250" t="s">
        <v>8</v>
      </c>
      <c r="B95" s="251"/>
      <c r="C95" s="158">
        <f>+SUM(C93:C94)</f>
        <v>50765</v>
      </c>
      <c r="D95" s="164">
        <f t="shared" ref="D95:M95" si="6">+SUM(D93:D94)</f>
        <v>51284</v>
      </c>
      <c r="E95" s="164">
        <f t="shared" si="6"/>
        <v>51027</v>
      </c>
      <c r="F95" s="164">
        <f t="shared" si="6"/>
        <v>52631</v>
      </c>
      <c r="G95" s="164">
        <f t="shared" si="6"/>
        <v>53456</v>
      </c>
      <c r="H95" s="165">
        <f t="shared" si="6"/>
        <v>53871</v>
      </c>
      <c r="I95" s="165">
        <f t="shared" si="6"/>
        <v>53758</v>
      </c>
      <c r="J95" s="165">
        <f t="shared" si="6"/>
        <v>53222</v>
      </c>
      <c r="K95" s="166">
        <f t="shared" si="6"/>
        <v>43254</v>
      </c>
      <c r="L95" s="166">
        <f t="shared" si="6"/>
        <v>58351</v>
      </c>
      <c r="M95" s="167">
        <f t="shared" si="6"/>
        <v>56378</v>
      </c>
    </row>
    <row r="96" spans="1:13" ht="15.75" customHeight="1" x14ac:dyDescent="0.25">
      <c r="A96" s="26" t="s">
        <v>83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52" t="s">
        <v>37</v>
      </c>
      <c r="B99" s="253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73" t="s">
        <v>42</v>
      </c>
      <c r="B100" s="274"/>
      <c r="C100" s="209">
        <v>0</v>
      </c>
      <c r="D100" s="209">
        <v>0</v>
      </c>
      <c r="E100" s="209">
        <v>0.5</v>
      </c>
      <c r="F100" s="209">
        <v>0</v>
      </c>
      <c r="G100" s="210" t="s">
        <v>66</v>
      </c>
    </row>
    <row r="101" spans="1:10" ht="18.75" x14ac:dyDescent="0.25">
      <c r="A101" s="275" t="s">
        <v>4</v>
      </c>
      <c r="B101" s="276"/>
      <c r="C101" s="209">
        <v>5.2088368945180312E-2</v>
      </c>
      <c r="D101" s="209">
        <v>5.3212153185774921E-2</v>
      </c>
      <c r="E101" s="209">
        <v>6.9477798182417477E-2</v>
      </c>
      <c r="F101" s="209">
        <v>5.7863855364213138E-2</v>
      </c>
      <c r="G101" s="210">
        <v>4.1791395198685216E-2</v>
      </c>
    </row>
    <row r="102" spans="1:10" ht="19.5" thickBot="1" x14ac:dyDescent="0.3">
      <c r="A102" s="250" t="s">
        <v>41</v>
      </c>
      <c r="B102" s="251"/>
      <c r="C102" s="162">
        <v>5.2087109950934185E-2</v>
      </c>
      <c r="D102" s="162">
        <v>5.3209601227729421E-2</v>
      </c>
      <c r="E102" s="162">
        <v>6.9498069498069498E-2</v>
      </c>
      <c r="F102" s="162">
        <v>5.7862475254609198E-2</v>
      </c>
      <c r="G102" s="163">
        <v>4.1791395198685216E-2</v>
      </c>
    </row>
    <row r="103" spans="1:10" ht="15.75" customHeight="1" x14ac:dyDescent="0.25">
      <c r="A103" s="26" t="s">
        <v>121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52" t="s">
        <v>45</v>
      </c>
      <c r="B108" s="253"/>
      <c r="C108" s="149" t="s">
        <v>51</v>
      </c>
      <c r="D108" s="150" t="s">
        <v>52</v>
      </c>
      <c r="E108" s="151" t="s">
        <v>40</v>
      </c>
      <c r="G108" s="252" t="s">
        <v>39</v>
      </c>
      <c r="H108" s="304"/>
      <c r="I108" s="208" t="s">
        <v>81</v>
      </c>
      <c r="J108"/>
    </row>
    <row r="109" spans="1:10" ht="18.75" x14ac:dyDescent="0.25">
      <c r="A109" s="247" t="s">
        <v>2</v>
      </c>
      <c r="B109" s="248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47" t="s">
        <v>2</v>
      </c>
      <c r="H109" s="302"/>
      <c r="I109" s="97">
        <v>0</v>
      </c>
      <c r="J109"/>
    </row>
    <row r="110" spans="1:10" ht="18.75" x14ac:dyDescent="0.25">
      <c r="A110" s="217" t="s">
        <v>3</v>
      </c>
      <c r="B110" s="249"/>
      <c r="C110" s="63">
        <f t="shared" si="7"/>
        <v>0</v>
      </c>
      <c r="D110" s="95">
        <v>0</v>
      </c>
      <c r="E110" s="96" t="str">
        <f t="shared" ref="E110:E115" si="8">+IF(C110=0,"",(D110/C110))</f>
        <v/>
      </c>
      <c r="G110" s="217" t="s">
        <v>3</v>
      </c>
      <c r="H110" s="218"/>
      <c r="I110" s="98">
        <v>0</v>
      </c>
      <c r="J110"/>
    </row>
    <row r="111" spans="1:10" ht="18.75" x14ac:dyDescent="0.25">
      <c r="A111" s="217" t="s">
        <v>4</v>
      </c>
      <c r="B111" s="249"/>
      <c r="C111" s="63">
        <f t="shared" si="7"/>
        <v>49472</v>
      </c>
      <c r="D111" s="95">
        <v>47689</v>
      </c>
      <c r="E111" s="96">
        <f t="shared" si="8"/>
        <v>0.96395941138421737</v>
      </c>
      <c r="G111" s="217" t="s">
        <v>4</v>
      </c>
      <c r="H111" s="218"/>
      <c r="I111" s="98">
        <v>103</v>
      </c>
      <c r="J111"/>
    </row>
    <row r="112" spans="1:10" ht="18.75" x14ac:dyDescent="0.25">
      <c r="A112" s="217" t="s">
        <v>5</v>
      </c>
      <c r="B112" s="249"/>
      <c r="C112" s="63">
        <f t="shared" si="7"/>
        <v>1962</v>
      </c>
      <c r="D112" s="95">
        <v>35</v>
      </c>
      <c r="E112" s="96">
        <f t="shared" si="8"/>
        <v>1.7838939857288481E-2</v>
      </c>
      <c r="G112" s="217" t="s">
        <v>5</v>
      </c>
      <c r="H112" s="218"/>
      <c r="I112" s="98">
        <v>111</v>
      </c>
      <c r="J112"/>
    </row>
    <row r="113" spans="1:10" ht="18.75" x14ac:dyDescent="0.25">
      <c r="A113" s="217" t="s">
        <v>6</v>
      </c>
      <c r="B113" s="249"/>
      <c r="C113" s="63">
        <f t="shared" si="7"/>
        <v>3933</v>
      </c>
      <c r="D113" s="95">
        <v>1798</v>
      </c>
      <c r="E113" s="96">
        <f t="shared" si="8"/>
        <v>0.45715738621917112</v>
      </c>
      <c r="G113" s="217" t="s">
        <v>6</v>
      </c>
      <c r="H113" s="218"/>
      <c r="I113" s="98">
        <v>168</v>
      </c>
      <c r="J113"/>
    </row>
    <row r="114" spans="1:10" ht="18.75" x14ac:dyDescent="0.25">
      <c r="A114" s="217" t="s">
        <v>7</v>
      </c>
      <c r="B114" s="249"/>
      <c r="C114" s="63">
        <f t="shared" si="7"/>
        <v>1011</v>
      </c>
      <c r="D114" s="95">
        <v>434</v>
      </c>
      <c r="E114" s="96">
        <f t="shared" si="8"/>
        <v>0.42927794263105834</v>
      </c>
      <c r="G114" s="217" t="s">
        <v>7</v>
      </c>
      <c r="H114" s="218"/>
      <c r="I114" s="98">
        <v>68</v>
      </c>
      <c r="J114"/>
    </row>
    <row r="115" spans="1:10" ht="19.5" thickBot="1" x14ac:dyDescent="0.3">
      <c r="A115" s="257" t="s">
        <v>8</v>
      </c>
      <c r="B115" s="258"/>
      <c r="C115" s="158">
        <f>+SUM(C109:C114)</f>
        <v>56378</v>
      </c>
      <c r="D115" s="159">
        <f>+SUM(D109:D114)</f>
        <v>49956</v>
      </c>
      <c r="E115" s="160">
        <f t="shared" si="8"/>
        <v>0.88609031891872714</v>
      </c>
      <c r="G115" s="257" t="s">
        <v>8</v>
      </c>
      <c r="H115" s="292"/>
      <c r="I115" s="161">
        <f>+SUM(I109:I114)</f>
        <v>450</v>
      </c>
      <c r="J115"/>
    </row>
    <row r="116" spans="1:10" ht="15.75" customHeight="1" x14ac:dyDescent="0.25">
      <c r="A116" s="26" t="s">
        <v>92</v>
      </c>
      <c r="G116" s="26" t="s">
        <v>83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7" t="s">
        <v>9</v>
      </c>
      <c r="D122" s="293"/>
      <c r="E122" s="277" t="s">
        <v>10</v>
      </c>
      <c r="F122" s="278"/>
      <c r="G122" s="252" t="s">
        <v>11</v>
      </c>
      <c r="H122" s="253"/>
    </row>
    <row r="123" spans="1:10" ht="18.75" x14ac:dyDescent="0.25">
      <c r="A123" s="256">
        <v>2016</v>
      </c>
      <c r="B123" s="104">
        <v>1</v>
      </c>
      <c r="C123" s="103">
        <v>8297</v>
      </c>
      <c r="D123" s="303">
        <f>+C123+C124</f>
        <v>49995</v>
      </c>
      <c r="E123" s="103">
        <v>9679</v>
      </c>
      <c r="F123" s="303">
        <f>+E123+E124</f>
        <v>17793</v>
      </c>
      <c r="G123" s="67">
        <v>8656</v>
      </c>
      <c r="H123" s="305">
        <f>+G123+G124</f>
        <v>15702</v>
      </c>
    </row>
    <row r="124" spans="1:10" ht="18.75" x14ac:dyDescent="0.25">
      <c r="A124" s="227"/>
      <c r="B124" s="105">
        <v>2</v>
      </c>
      <c r="C124" s="99">
        <v>41698</v>
      </c>
      <c r="D124" s="223"/>
      <c r="E124" s="99">
        <v>8114</v>
      </c>
      <c r="F124" s="223"/>
      <c r="G124" s="99">
        <v>7046</v>
      </c>
      <c r="H124" s="223"/>
    </row>
    <row r="125" spans="1:10" ht="18.75" x14ac:dyDescent="0.25">
      <c r="A125" s="226">
        <v>2017</v>
      </c>
      <c r="B125" s="106">
        <v>1</v>
      </c>
      <c r="C125" s="100">
        <v>70787</v>
      </c>
      <c r="D125" s="222">
        <f>+C125+C126</f>
        <v>114782</v>
      </c>
      <c r="E125" s="100">
        <v>9504</v>
      </c>
      <c r="F125" s="222">
        <f>+E125+E126</f>
        <v>17849</v>
      </c>
      <c r="G125" s="100">
        <v>7994</v>
      </c>
      <c r="H125" s="222">
        <f>+G125+G126</f>
        <v>15394</v>
      </c>
    </row>
    <row r="126" spans="1:10" ht="18.75" x14ac:dyDescent="0.25">
      <c r="A126" s="227"/>
      <c r="B126" s="105">
        <v>2</v>
      </c>
      <c r="C126" s="99">
        <v>43995</v>
      </c>
      <c r="D126" s="223"/>
      <c r="E126" s="99">
        <v>8345</v>
      </c>
      <c r="F126" s="223"/>
      <c r="G126" s="99">
        <v>7400</v>
      </c>
      <c r="H126" s="223"/>
    </row>
    <row r="127" spans="1:10" ht="18.75" x14ac:dyDescent="0.25">
      <c r="A127" s="226">
        <v>2018</v>
      </c>
      <c r="B127" s="106">
        <v>1</v>
      </c>
      <c r="C127" s="100">
        <v>68942</v>
      </c>
      <c r="D127" s="222">
        <f>+C127+C128</f>
        <v>112583</v>
      </c>
      <c r="E127" s="100">
        <v>10634</v>
      </c>
      <c r="F127" s="222">
        <f>+E127+E128</f>
        <v>19082</v>
      </c>
      <c r="G127" s="100">
        <v>8513</v>
      </c>
      <c r="H127" s="222">
        <f>+G127+G128</f>
        <v>15755</v>
      </c>
    </row>
    <row r="128" spans="1:10" ht="18.75" x14ac:dyDescent="0.25">
      <c r="A128" s="227"/>
      <c r="B128" s="105">
        <v>2</v>
      </c>
      <c r="C128" s="99">
        <v>43641</v>
      </c>
      <c r="D128" s="223"/>
      <c r="E128" s="99">
        <v>8448</v>
      </c>
      <c r="F128" s="223"/>
      <c r="G128" s="99">
        <v>7242</v>
      </c>
      <c r="H128" s="223"/>
    </row>
    <row r="129" spans="1:28" ht="18.75" x14ac:dyDescent="0.25">
      <c r="A129" s="226">
        <v>2019</v>
      </c>
      <c r="B129" s="106">
        <v>1</v>
      </c>
      <c r="C129" s="100">
        <v>15083</v>
      </c>
      <c r="D129" s="222">
        <f>+C129+C130</f>
        <v>25683</v>
      </c>
      <c r="E129" s="100">
        <v>9311</v>
      </c>
      <c r="F129" s="222">
        <f>+E129+E130</f>
        <v>18075</v>
      </c>
      <c r="G129" s="100">
        <v>8166</v>
      </c>
      <c r="H129" s="222">
        <f>+G129+G130</f>
        <v>15856</v>
      </c>
    </row>
    <row r="130" spans="1:28" ht="18.75" x14ac:dyDescent="0.25">
      <c r="A130" s="227"/>
      <c r="B130" s="105">
        <v>2</v>
      </c>
      <c r="C130" s="99">
        <v>10600</v>
      </c>
      <c r="D130" s="223"/>
      <c r="E130" s="99">
        <v>8764</v>
      </c>
      <c r="F130" s="223"/>
      <c r="G130" s="99">
        <v>7690</v>
      </c>
      <c r="H130" s="223"/>
    </row>
    <row r="131" spans="1:28" ht="18.75" x14ac:dyDescent="0.25">
      <c r="A131" s="226">
        <v>2022</v>
      </c>
      <c r="B131" s="106">
        <v>1</v>
      </c>
      <c r="C131" s="100">
        <v>62944</v>
      </c>
      <c r="D131" s="222">
        <f>+C131+C132</f>
        <v>101905</v>
      </c>
      <c r="E131" s="100">
        <v>10194</v>
      </c>
      <c r="F131" s="222">
        <f>+E131+E132</f>
        <v>18164</v>
      </c>
      <c r="G131" s="100">
        <v>7869</v>
      </c>
      <c r="H131" s="222">
        <f>+G131+G132</f>
        <v>15528</v>
      </c>
    </row>
    <row r="132" spans="1:28" ht="18.75" x14ac:dyDescent="0.25">
      <c r="A132" s="227"/>
      <c r="B132" s="105">
        <v>2</v>
      </c>
      <c r="C132" s="99">
        <v>38961</v>
      </c>
      <c r="D132" s="223"/>
      <c r="E132" s="99">
        <v>7970</v>
      </c>
      <c r="F132" s="223"/>
      <c r="G132" s="99">
        <v>7659</v>
      </c>
      <c r="H132" s="223"/>
    </row>
    <row r="133" spans="1:28" ht="18.75" x14ac:dyDescent="0.25">
      <c r="A133" s="226">
        <v>2021</v>
      </c>
      <c r="B133" s="106">
        <v>1</v>
      </c>
      <c r="C133" s="100">
        <v>60697</v>
      </c>
      <c r="D133" s="222">
        <f>+C133+C134</f>
        <v>82552</v>
      </c>
      <c r="E133" s="100">
        <v>9314</v>
      </c>
      <c r="F133" s="222">
        <f>+E133+E134</f>
        <v>17531</v>
      </c>
      <c r="G133" s="100">
        <v>7904</v>
      </c>
      <c r="H133" s="222">
        <f>+G133+G134</f>
        <v>14827</v>
      </c>
    </row>
    <row r="134" spans="1:28" ht="18.75" x14ac:dyDescent="0.25">
      <c r="A134" s="227"/>
      <c r="B134" s="105">
        <v>2</v>
      </c>
      <c r="C134" s="99">
        <v>21855</v>
      </c>
      <c r="D134" s="223"/>
      <c r="E134" s="99">
        <v>8217</v>
      </c>
      <c r="F134" s="223"/>
      <c r="G134" s="99">
        <v>6923</v>
      </c>
      <c r="H134" s="223"/>
    </row>
    <row r="135" spans="1:28" ht="18.75" x14ac:dyDescent="0.25">
      <c r="A135" s="254">
        <v>2022</v>
      </c>
      <c r="B135" s="107">
        <v>1</v>
      </c>
      <c r="C135" s="101">
        <v>45239</v>
      </c>
      <c r="D135" s="271">
        <f>+C135+C136</f>
        <v>64972</v>
      </c>
      <c r="E135" s="101">
        <v>8894</v>
      </c>
      <c r="F135" s="271">
        <f>+E135+E136</f>
        <v>16717</v>
      </c>
      <c r="G135" s="101">
        <v>6860</v>
      </c>
      <c r="H135" s="271">
        <f>+G135+G136</f>
        <v>13272</v>
      </c>
    </row>
    <row r="136" spans="1:28" ht="19.5" thickBot="1" x14ac:dyDescent="0.3">
      <c r="A136" s="255"/>
      <c r="B136" s="108">
        <v>2</v>
      </c>
      <c r="C136" s="102">
        <v>19733</v>
      </c>
      <c r="D136" s="272"/>
      <c r="E136" s="102">
        <v>7823</v>
      </c>
      <c r="F136" s="272"/>
      <c r="G136" s="102">
        <v>6412</v>
      </c>
      <c r="H136" s="272"/>
    </row>
    <row r="137" spans="1:28" ht="15.75" customHeight="1" x14ac:dyDescent="0.25">
      <c r="A137" s="228" t="s">
        <v>93</v>
      </c>
      <c r="B137" s="228"/>
      <c r="C137" s="228"/>
      <c r="D137" s="228"/>
      <c r="E137" s="228"/>
      <c r="F137" s="228"/>
      <c r="G137" s="228"/>
      <c r="H137" s="228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94</v>
      </c>
      <c r="C140" s="154" t="s">
        <v>95</v>
      </c>
      <c r="D140" s="154" t="s">
        <v>118</v>
      </c>
      <c r="E140" s="154" t="s">
        <v>96</v>
      </c>
      <c r="F140" s="154" t="s">
        <v>5</v>
      </c>
      <c r="G140" s="154" t="s">
        <v>6</v>
      </c>
      <c r="H140" s="154" t="s">
        <v>120</v>
      </c>
      <c r="I140" s="154" t="s">
        <v>97</v>
      </c>
      <c r="J140" s="154" t="s">
        <v>81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44">
        <v>2016</v>
      </c>
      <c r="B141" s="109">
        <f>+M141</f>
        <v>0</v>
      </c>
      <c r="C141" s="110">
        <f t="shared" ref="C141:I141" si="9">+N141</f>
        <v>1</v>
      </c>
      <c r="D141" s="110">
        <f t="shared" si="9"/>
        <v>1</v>
      </c>
      <c r="E141" s="110">
        <f t="shared" si="9"/>
        <v>473</v>
      </c>
      <c r="F141" s="110">
        <f t="shared" si="9"/>
        <v>560</v>
      </c>
      <c r="G141" s="110">
        <f t="shared" si="9"/>
        <v>1552</v>
      </c>
      <c r="H141" s="110">
        <f t="shared" si="9"/>
        <v>1468</v>
      </c>
      <c r="I141" s="111">
        <f t="shared" si="9"/>
        <v>0</v>
      </c>
      <c r="J141" s="229">
        <f>+SUM(B141:I141)</f>
        <v>4055</v>
      </c>
      <c r="M141" s="3">
        <v>0</v>
      </c>
      <c r="N141" s="22">
        <v>1</v>
      </c>
      <c r="O141" s="22">
        <v>1</v>
      </c>
      <c r="P141" s="22">
        <v>473</v>
      </c>
      <c r="Q141" s="22">
        <v>560</v>
      </c>
      <c r="R141" s="22">
        <v>1552</v>
      </c>
      <c r="S141" s="22">
        <v>1468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21"/>
      <c r="B142" s="112">
        <f>+IF($J$141=0,"",(B141/$J$141))</f>
        <v>0</v>
      </c>
      <c r="C142" s="113">
        <f t="shared" ref="C142:H142" si="10">+IF($J$141=0,"",(C141/$J$141))</f>
        <v>2.4660912453760788E-4</v>
      </c>
      <c r="D142" s="113">
        <f t="shared" si="10"/>
        <v>2.4660912453760788E-4</v>
      </c>
      <c r="E142" s="113">
        <f>+IF($J$141=0,"",(E141/$J$141))</f>
        <v>0.11664611590628854</v>
      </c>
      <c r="F142" s="113">
        <f>+IF($J$141=0,"",(F141/$J$141))</f>
        <v>0.13810110974106041</v>
      </c>
      <c r="G142" s="113">
        <f t="shared" si="10"/>
        <v>0.38273736128236746</v>
      </c>
      <c r="H142" s="113">
        <f t="shared" si="10"/>
        <v>0.3620221948212084</v>
      </c>
      <c r="I142" s="114">
        <f>+IF($J$141=0,"",(I141/$J$141))</f>
        <v>0</v>
      </c>
      <c r="J142" s="230"/>
      <c r="M142" s="3">
        <v>0</v>
      </c>
      <c r="N142" s="22">
        <v>0</v>
      </c>
      <c r="O142" s="22">
        <v>0</v>
      </c>
      <c r="P142" s="22">
        <v>475</v>
      </c>
      <c r="Q142" s="22">
        <v>555</v>
      </c>
      <c r="R142" s="22">
        <v>1644</v>
      </c>
      <c r="S142" s="22">
        <v>1602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20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475</v>
      </c>
      <c r="F143" s="116">
        <f t="shared" si="11"/>
        <v>555</v>
      </c>
      <c r="G143" s="116">
        <f t="shared" si="11"/>
        <v>1644</v>
      </c>
      <c r="H143" s="116">
        <f t="shared" si="11"/>
        <v>1602</v>
      </c>
      <c r="I143" s="117">
        <f t="shared" si="11"/>
        <v>0</v>
      </c>
      <c r="J143" s="224">
        <f>+SUM(B143:I143)</f>
        <v>4276</v>
      </c>
      <c r="M143" s="3">
        <v>0</v>
      </c>
      <c r="N143" s="22">
        <v>0</v>
      </c>
      <c r="O143" s="22">
        <v>0</v>
      </c>
      <c r="P143" s="22">
        <v>434</v>
      </c>
      <c r="Q143" s="22">
        <v>520</v>
      </c>
      <c r="R143" s="22">
        <v>1653</v>
      </c>
      <c r="S143" s="22">
        <v>1687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21"/>
      <c r="B144" s="118">
        <f>+IF($J$143=0,"",(B143/$J$143))</f>
        <v>0</v>
      </c>
      <c r="C144" s="119">
        <f t="shared" ref="C144:I144" si="12">+IF($J$143=0,"",(C143/$J$143))</f>
        <v>0</v>
      </c>
      <c r="D144" s="119">
        <f t="shared" si="12"/>
        <v>0</v>
      </c>
      <c r="E144" s="119">
        <f t="shared" si="12"/>
        <v>0.11108512628624884</v>
      </c>
      <c r="F144" s="119">
        <f t="shared" si="12"/>
        <v>0.12979420018709073</v>
      </c>
      <c r="G144" s="119">
        <f t="shared" si="12"/>
        <v>0.3844714686623012</v>
      </c>
      <c r="H144" s="119">
        <f t="shared" si="12"/>
        <v>0.37464920486435921</v>
      </c>
      <c r="I144" s="120">
        <f t="shared" si="12"/>
        <v>0</v>
      </c>
      <c r="J144" s="225"/>
      <c r="M144" s="3">
        <v>0</v>
      </c>
      <c r="N144" s="3">
        <v>0</v>
      </c>
      <c r="O144" s="3">
        <v>0</v>
      </c>
      <c r="P144" s="3">
        <v>474</v>
      </c>
      <c r="Q144" s="3">
        <v>531</v>
      </c>
      <c r="R144" s="3">
        <v>1759</v>
      </c>
      <c r="S144" s="3">
        <v>1768</v>
      </c>
      <c r="T144" s="3">
        <v>0</v>
      </c>
      <c r="U144" s="3">
        <v>0</v>
      </c>
      <c r="V144" s="3"/>
    </row>
    <row r="145" spans="1:37" ht="18.75" x14ac:dyDescent="0.25">
      <c r="A145" s="220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434</v>
      </c>
      <c r="F145" s="116">
        <f t="shared" si="13"/>
        <v>520</v>
      </c>
      <c r="G145" s="116">
        <f t="shared" si="13"/>
        <v>1653</v>
      </c>
      <c r="H145" s="116">
        <f t="shared" si="13"/>
        <v>1687</v>
      </c>
      <c r="I145" s="117">
        <f t="shared" si="13"/>
        <v>0</v>
      </c>
      <c r="J145" s="224">
        <f>+SUM(B145:I145)</f>
        <v>4294</v>
      </c>
      <c r="M145" s="3">
        <v>1</v>
      </c>
      <c r="N145" s="3">
        <v>0</v>
      </c>
      <c r="O145" s="3">
        <v>0</v>
      </c>
      <c r="P145" s="3">
        <v>352</v>
      </c>
      <c r="Q145" s="3">
        <v>453</v>
      </c>
      <c r="R145" s="3">
        <v>1530</v>
      </c>
      <c r="S145" s="3">
        <v>1809</v>
      </c>
      <c r="T145" s="3">
        <v>0</v>
      </c>
      <c r="U145" s="3">
        <v>0</v>
      </c>
      <c r="V145" s="3"/>
    </row>
    <row r="146" spans="1:37" ht="18.75" x14ac:dyDescent="0.25">
      <c r="A146" s="221"/>
      <c r="B146" s="118">
        <f>+IF($J$145=0,"",(B145/$J$145))</f>
        <v>0</v>
      </c>
      <c r="C146" s="119">
        <f t="shared" ref="C146:I146" si="14">+IF($J$145=0,"",(C145/$J$145))</f>
        <v>0</v>
      </c>
      <c r="D146" s="119">
        <f t="shared" si="14"/>
        <v>0</v>
      </c>
      <c r="E146" s="119">
        <f t="shared" si="14"/>
        <v>0.10107126222636237</v>
      </c>
      <c r="F146" s="119">
        <f t="shared" si="14"/>
        <v>0.12109920819748486</v>
      </c>
      <c r="G146" s="119">
        <f t="shared" si="14"/>
        <v>0.38495575221238937</v>
      </c>
      <c r="H146" s="119">
        <f t="shared" si="14"/>
        <v>0.39287377736376339</v>
      </c>
      <c r="I146" s="120">
        <f t="shared" si="14"/>
        <v>0</v>
      </c>
      <c r="J146" s="225"/>
      <c r="M146" s="3">
        <v>0</v>
      </c>
      <c r="N146" s="3">
        <v>0</v>
      </c>
      <c r="O146" s="3">
        <v>0</v>
      </c>
      <c r="P146" s="3">
        <v>376</v>
      </c>
      <c r="Q146" s="3">
        <v>505</v>
      </c>
      <c r="R146" s="3">
        <v>1735</v>
      </c>
      <c r="S146" s="3">
        <v>1897</v>
      </c>
      <c r="T146" s="3">
        <v>0</v>
      </c>
      <c r="U146" s="3"/>
      <c r="V146" s="3"/>
    </row>
    <row r="147" spans="1:37" ht="18.75" x14ac:dyDescent="0.25">
      <c r="A147" s="220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474</v>
      </c>
      <c r="F147" s="116">
        <f t="shared" si="15"/>
        <v>531</v>
      </c>
      <c r="G147" s="116">
        <f t="shared" si="15"/>
        <v>1759</v>
      </c>
      <c r="H147" s="116">
        <f t="shared" si="15"/>
        <v>1768</v>
      </c>
      <c r="I147" s="117">
        <f t="shared" si="15"/>
        <v>0</v>
      </c>
      <c r="J147" s="224">
        <f>+SUM(B147:I147)</f>
        <v>4532</v>
      </c>
      <c r="M147" s="3">
        <v>0</v>
      </c>
      <c r="N147" s="3">
        <v>0</v>
      </c>
      <c r="O147" s="3">
        <v>0</v>
      </c>
      <c r="P147" s="3">
        <v>369</v>
      </c>
      <c r="Q147" s="3">
        <v>522</v>
      </c>
      <c r="R147" s="3">
        <v>1653</v>
      </c>
      <c r="S147" s="3">
        <v>1961</v>
      </c>
      <c r="T147" s="3">
        <v>0</v>
      </c>
      <c r="U147" s="3"/>
      <c r="V147" s="3"/>
    </row>
    <row r="148" spans="1:37" ht="18.75" x14ac:dyDescent="0.25">
      <c r="A148" s="221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0.10458958517210945</v>
      </c>
      <c r="F148" s="119">
        <f t="shared" si="16"/>
        <v>0.11716681376875551</v>
      </c>
      <c r="G148" s="119">
        <f t="shared" si="16"/>
        <v>0.38812886142983233</v>
      </c>
      <c r="H148" s="119">
        <f t="shared" si="16"/>
        <v>0.39011473962930271</v>
      </c>
      <c r="I148" s="120">
        <f t="shared" si="16"/>
        <v>0</v>
      </c>
      <c r="J148" s="225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20">
        <v>2020</v>
      </c>
      <c r="B149" s="115">
        <f>+M145</f>
        <v>1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352</v>
      </c>
      <c r="F149" s="116">
        <f t="shared" si="17"/>
        <v>453</v>
      </c>
      <c r="G149" s="116">
        <f t="shared" si="17"/>
        <v>1530</v>
      </c>
      <c r="H149" s="116">
        <f t="shared" si="17"/>
        <v>1809</v>
      </c>
      <c r="I149" s="117">
        <f t="shared" si="17"/>
        <v>0</v>
      </c>
      <c r="J149" s="224">
        <f>+SUM(B149:I149)</f>
        <v>4145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21"/>
      <c r="B150" s="118">
        <f>+IF($J$149=0,"",(B149/$J$149))</f>
        <v>2.4125452352231604E-4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8.4921592279855254E-2</v>
      </c>
      <c r="F150" s="119">
        <f t="shared" si="18"/>
        <v>0.10928829915560917</v>
      </c>
      <c r="G150" s="119">
        <f t="shared" si="18"/>
        <v>0.36911942098914352</v>
      </c>
      <c r="H150" s="119">
        <f t="shared" si="18"/>
        <v>0.43642943305186971</v>
      </c>
      <c r="I150" s="120">
        <f t="shared" si="18"/>
        <v>0</v>
      </c>
      <c r="J150" s="225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20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376</v>
      </c>
      <c r="F151" s="116">
        <f t="shared" si="19"/>
        <v>505</v>
      </c>
      <c r="G151" s="116">
        <f t="shared" si="19"/>
        <v>1735</v>
      </c>
      <c r="H151" s="116">
        <f t="shared" si="19"/>
        <v>1897</v>
      </c>
      <c r="I151" s="117">
        <f t="shared" si="19"/>
        <v>0</v>
      </c>
      <c r="J151" s="224">
        <f>+SUM(B151:I151)</f>
        <v>4513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21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8.3314868158652786E-2</v>
      </c>
      <c r="F152" s="119">
        <f t="shared" si="20"/>
        <v>0.11189895856414801</v>
      </c>
      <c r="G152" s="119">
        <f t="shared" si="20"/>
        <v>0.38444493684910258</v>
      </c>
      <c r="H152" s="119">
        <f t="shared" si="20"/>
        <v>0.42034123642809662</v>
      </c>
      <c r="I152" s="120">
        <f t="shared" si="20"/>
        <v>0</v>
      </c>
      <c r="J152" s="225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37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369</v>
      </c>
      <c r="F153" s="122">
        <f t="shared" si="21"/>
        <v>522</v>
      </c>
      <c r="G153" s="122">
        <f t="shared" si="21"/>
        <v>1653</v>
      </c>
      <c r="H153" s="122">
        <f t="shared" si="21"/>
        <v>1961</v>
      </c>
      <c r="I153" s="123">
        <f t="shared" si="21"/>
        <v>0</v>
      </c>
      <c r="J153" s="235">
        <f>+SUM(B153:I153)</f>
        <v>4505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238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8.1908990011098776E-2</v>
      </c>
      <c r="F154" s="125">
        <f t="shared" si="22"/>
        <v>0.11587125416204218</v>
      </c>
      <c r="G154" s="125">
        <f t="shared" si="22"/>
        <v>0.36692563817980023</v>
      </c>
      <c r="H154" s="125">
        <f t="shared" si="22"/>
        <v>0.43529411764705883</v>
      </c>
      <c r="I154" s="126">
        <f t="shared" si="22"/>
        <v>0</v>
      </c>
      <c r="J154" s="236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83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98</v>
      </c>
      <c r="C158" s="145" t="s">
        <v>99</v>
      </c>
      <c r="D158" s="145" t="s">
        <v>100</v>
      </c>
      <c r="E158" s="146" t="s">
        <v>97</v>
      </c>
      <c r="F158" s="155" t="s">
        <v>81</v>
      </c>
      <c r="G158" s="156" t="s">
        <v>35</v>
      </c>
      <c r="H158" s="146" t="s">
        <v>34</v>
      </c>
      <c r="I158" s="155" t="s">
        <v>81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44">
        <v>2016</v>
      </c>
      <c r="B159" s="83">
        <f>+M159</f>
        <v>1688</v>
      </c>
      <c r="C159" s="83">
        <f t="shared" ref="C159:E159" si="23">+N159</f>
        <v>69</v>
      </c>
      <c r="D159" s="83">
        <f t="shared" si="23"/>
        <v>2298</v>
      </c>
      <c r="E159" s="110">
        <f t="shared" si="23"/>
        <v>0</v>
      </c>
      <c r="F159" s="229">
        <f>+SUM(B159:E159)</f>
        <v>4055</v>
      </c>
      <c r="G159" s="83">
        <f>Q159</f>
        <v>1268</v>
      </c>
      <c r="H159" s="110">
        <f>R159</f>
        <v>2787</v>
      </c>
      <c r="I159" s="229">
        <f>+SUM(G159:H159)</f>
        <v>4055</v>
      </c>
      <c r="J159" s="34"/>
      <c r="M159" s="3">
        <v>1688</v>
      </c>
      <c r="N159" s="3">
        <v>69</v>
      </c>
      <c r="O159" s="3">
        <v>2298</v>
      </c>
      <c r="P159" s="3">
        <v>0</v>
      </c>
      <c r="Q159" s="3">
        <v>1268</v>
      </c>
      <c r="R159" s="3">
        <v>2787</v>
      </c>
      <c r="S159" s="3"/>
      <c r="T159" s="3"/>
      <c r="U159" s="3"/>
      <c r="V159" s="3"/>
    </row>
    <row r="160" spans="1:37" ht="18.75" x14ac:dyDescent="0.25">
      <c r="A160" s="221"/>
      <c r="B160" s="30">
        <f>+IF($F$159=0,"",(B159/$F$159))</f>
        <v>0.41627620221948214</v>
      </c>
      <c r="C160" s="30">
        <f t="shared" ref="C160:E160" si="24">+IF($F$159=0,"",(C159/$F$159))</f>
        <v>1.7016029593094943E-2</v>
      </c>
      <c r="D160" s="30">
        <f t="shared" si="24"/>
        <v>0.56670776818742297</v>
      </c>
      <c r="E160" s="113">
        <f t="shared" si="24"/>
        <v>0</v>
      </c>
      <c r="F160" s="230"/>
      <c r="G160" s="30">
        <f>+IF($I$159=0,"",(G159/$I$159))</f>
        <v>0.31270036991368683</v>
      </c>
      <c r="H160" s="113">
        <f>+IF($I$159=0,"",(H159/$I$159))</f>
        <v>0.68729963008631323</v>
      </c>
      <c r="I160" s="230"/>
      <c r="J160" s="34"/>
      <c r="M160" s="3">
        <v>1924</v>
      </c>
      <c r="N160" s="3">
        <v>0</v>
      </c>
      <c r="O160" s="3">
        <v>2352</v>
      </c>
      <c r="P160" s="3">
        <v>0</v>
      </c>
      <c r="Q160" s="3">
        <v>1344</v>
      </c>
      <c r="R160" s="3">
        <v>2932</v>
      </c>
      <c r="S160" s="3"/>
      <c r="T160" s="3"/>
      <c r="U160" s="3"/>
      <c r="V160" s="3"/>
    </row>
    <row r="161" spans="1:22" ht="18.75" x14ac:dyDescent="0.25">
      <c r="A161" s="220">
        <v>2017</v>
      </c>
      <c r="B161" s="25">
        <f>+M160</f>
        <v>1924</v>
      </c>
      <c r="C161" s="25">
        <f t="shared" ref="C161:E161" si="25">+N160</f>
        <v>0</v>
      </c>
      <c r="D161" s="25">
        <f t="shared" si="25"/>
        <v>2352</v>
      </c>
      <c r="E161" s="116">
        <f t="shared" si="25"/>
        <v>0</v>
      </c>
      <c r="F161" s="224">
        <f>+SUM(B161:E161)</f>
        <v>4276</v>
      </c>
      <c r="G161" s="25">
        <f>Q160</f>
        <v>1344</v>
      </c>
      <c r="H161" s="116">
        <f>R160</f>
        <v>2932</v>
      </c>
      <c r="I161" s="224">
        <f>+SUM(G161:H161)</f>
        <v>4276</v>
      </c>
      <c r="J161" s="34"/>
      <c r="M161" s="3">
        <v>1925</v>
      </c>
      <c r="N161" s="3">
        <v>0</v>
      </c>
      <c r="O161" s="3">
        <v>2369</v>
      </c>
      <c r="P161" s="3">
        <v>0</v>
      </c>
      <c r="Q161" s="3">
        <v>1338</v>
      </c>
      <c r="R161" s="3">
        <v>2956</v>
      </c>
      <c r="S161" s="3"/>
      <c r="T161" s="3"/>
      <c r="U161" s="3"/>
      <c r="V161" s="3"/>
    </row>
    <row r="162" spans="1:22" ht="18.75" x14ac:dyDescent="0.25">
      <c r="A162" s="221"/>
      <c r="B162" s="29">
        <f>+IF($F$161=0,"",(B161/$F$161))</f>
        <v>0.44995322731524789</v>
      </c>
      <c r="C162" s="29">
        <f t="shared" ref="C162:E162" si="26">+IF($F$161=0,"",(C161/$F$161))</f>
        <v>0</v>
      </c>
      <c r="D162" s="29">
        <f t="shared" si="26"/>
        <v>0.55004677268475211</v>
      </c>
      <c r="E162" s="119">
        <f t="shared" si="26"/>
        <v>0</v>
      </c>
      <c r="F162" s="225"/>
      <c r="G162" s="29">
        <f>+IF($I$161=0,"",(G161/$I$161))</f>
        <v>0.31431244153414406</v>
      </c>
      <c r="H162" s="119">
        <f>+IF($I$161=0,"",(H161/$I$161))</f>
        <v>0.68568755846585594</v>
      </c>
      <c r="I162" s="225"/>
      <c r="J162" s="34"/>
      <c r="M162" s="3">
        <v>2120</v>
      </c>
      <c r="N162" s="3">
        <v>0</v>
      </c>
      <c r="O162" s="3">
        <v>2412</v>
      </c>
      <c r="P162" s="3">
        <v>0</v>
      </c>
      <c r="Q162" s="3">
        <v>1424</v>
      </c>
      <c r="R162" s="3">
        <v>3108</v>
      </c>
      <c r="S162" s="3"/>
      <c r="T162" s="3"/>
      <c r="U162" s="3"/>
      <c r="V162" s="3"/>
    </row>
    <row r="163" spans="1:22" ht="18.75" x14ac:dyDescent="0.25">
      <c r="A163" s="220">
        <v>2018</v>
      </c>
      <c r="B163" s="25">
        <f>+M161</f>
        <v>1925</v>
      </c>
      <c r="C163" s="25">
        <f t="shared" ref="C163:E163" si="27">+N161</f>
        <v>0</v>
      </c>
      <c r="D163" s="25">
        <f t="shared" si="27"/>
        <v>2369</v>
      </c>
      <c r="E163" s="116">
        <f t="shared" si="27"/>
        <v>0</v>
      </c>
      <c r="F163" s="224">
        <f>+SUM(B163:E163)</f>
        <v>4294</v>
      </c>
      <c r="G163" s="25">
        <f>Q161</f>
        <v>1338</v>
      </c>
      <c r="H163" s="116">
        <f>R161</f>
        <v>2956</v>
      </c>
      <c r="I163" s="224">
        <f>+SUM(G163:H163)</f>
        <v>4294</v>
      </c>
      <c r="J163" s="34"/>
      <c r="M163" s="3">
        <v>1742</v>
      </c>
      <c r="N163" s="3">
        <v>0</v>
      </c>
      <c r="O163" s="3">
        <v>2403</v>
      </c>
      <c r="P163" s="3">
        <v>0</v>
      </c>
      <c r="Q163" s="3">
        <v>1287</v>
      </c>
      <c r="R163" s="3">
        <v>2858</v>
      </c>
      <c r="S163" s="3"/>
      <c r="T163" s="3"/>
      <c r="U163" s="3"/>
      <c r="V163" s="3"/>
    </row>
    <row r="164" spans="1:22" ht="18.75" x14ac:dyDescent="0.25">
      <c r="A164" s="221"/>
      <c r="B164" s="29">
        <f>+IF($F$163=0,"",(B163/$F$163))</f>
        <v>0.44829995342338147</v>
      </c>
      <c r="C164" s="29">
        <f t="shared" ref="C164:E164" si="28">+IF($F$163=0,"",(C163/$F$163))</f>
        <v>0</v>
      </c>
      <c r="D164" s="29">
        <f t="shared" si="28"/>
        <v>0.55170004657661853</v>
      </c>
      <c r="E164" s="119">
        <f t="shared" si="28"/>
        <v>0</v>
      </c>
      <c r="F164" s="225"/>
      <c r="G164" s="29">
        <f>+IF($I$163=0,"",(G163/$I$163))</f>
        <v>0.31159757801583604</v>
      </c>
      <c r="H164" s="119">
        <f>+IF($I$163=0,"",(H163/$I$163))</f>
        <v>0.6884024219841639</v>
      </c>
      <c r="I164" s="225"/>
      <c r="J164" s="34"/>
      <c r="M164" s="3">
        <v>2083</v>
      </c>
      <c r="N164" s="3">
        <v>0</v>
      </c>
      <c r="O164" s="3">
        <v>2430</v>
      </c>
      <c r="P164" s="3">
        <v>0</v>
      </c>
      <c r="Q164" s="3">
        <v>1477</v>
      </c>
      <c r="R164" s="3">
        <v>3036</v>
      </c>
      <c r="S164" s="3"/>
      <c r="T164" s="3"/>
      <c r="U164" s="3"/>
      <c r="V164" s="3"/>
    </row>
    <row r="165" spans="1:22" ht="18.75" x14ac:dyDescent="0.25">
      <c r="A165" s="220">
        <v>2019</v>
      </c>
      <c r="B165" s="25">
        <f>+M162</f>
        <v>2120</v>
      </c>
      <c r="C165" s="19">
        <f t="shared" ref="C165:E165" si="29">+N162</f>
        <v>0</v>
      </c>
      <c r="D165" s="19">
        <f t="shared" si="29"/>
        <v>2412</v>
      </c>
      <c r="E165" s="122">
        <f t="shared" si="29"/>
        <v>0</v>
      </c>
      <c r="F165" s="224">
        <f>+SUM(B165:E165)</f>
        <v>4532</v>
      </c>
      <c r="G165" s="25">
        <f>Q162</f>
        <v>1424</v>
      </c>
      <c r="H165" s="116">
        <f>R162</f>
        <v>3108</v>
      </c>
      <c r="I165" s="224">
        <f>+SUM(G165:H165)</f>
        <v>4532</v>
      </c>
      <c r="J165" s="34"/>
      <c r="M165" s="3">
        <v>2064</v>
      </c>
      <c r="N165" s="3">
        <v>0</v>
      </c>
      <c r="O165" s="3">
        <v>2441</v>
      </c>
      <c r="P165" s="3">
        <v>0</v>
      </c>
      <c r="Q165" s="3">
        <v>1476</v>
      </c>
      <c r="R165" s="3">
        <v>3029</v>
      </c>
      <c r="S165" s="3"/>
      <c r="T165" s="3"/>
      <c r="U165" s="3"/>
      <c r="V165" s="3"/>
    </row>
    <row r="166" spans="1:22" ht="18.75" x14ac:dyDescent="0.25">
      <c r="A166" s="221"/>
      <c r="B166" s="29">
        <f>+IF($F$165=0,"",(B165/$F$165))</f>
        <v>0.46778464254192409</v>
      </c>
      <c r="C166" s="29">
        <f>+IF($F$165=0,"",(C165/$F$165))</f>
        <v>0</v>
      </c>
      <c r="D166" s="29">
        <f t="shared" ref="D166:E166" si="30">+IF($F$165=0,"",(D165/$F$165))</f>
        <v>0.53221535745807591</v>
      </c>
      <c r="E166" s="119">
        <f t="shared" si="30"/>
        <v>0</v>
      </c>
      <c r="F166" s="225"/>
      <c r="G166" s="29">
        <f>+IF($I$165=0,"",(G165/$I$165))</f>
        <v>0.3142100617828773</v>
      </c>
      <c r="H166" s="119">
        <f>+IF($I$165=0,"",(H165/$I$165))</f>
        <v>0.68578993821712264</v>
      </c>
      <c r="I166" s="225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20">
        <v>2020</v>
      </c>
      <c r="B167" s="25">
        <f>+M163</f>
        <v>1742</v>
      </c>
      <c r="C167" s="19">
        <f t="shared" ref="C167:E167" si="31">+N163</f>
        <v>0</v>
      </c>
      <c r="D167" s="19">
        <f t="shared" si="31"/>
        <v>2403</v>
      </c>
      <c r="E167" s="122">
        <f t="shared" si="31"/>
        <v>0</v>
      </c>
      <c r="F167" s="224">
        <f>+SUM(B167:E167)</f>
        <v>4145</v>
      </c>
      <c r="G167" s="25">
        <f>Q163</f>
        <v>1287</v>
      </c>
      <c r="H167" s="116">
        <f>R163</f>
        <v>2858</v>
      </c>
      <c r="I167" s="224">
        <f>+SUM(G167:H167)</f>
        <v>4145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21"/>
      <c r="B168" s="29">
        <f>+IF($F$167=0,"",(B167/$F$167))</f>
        <v>0.42026537997587454</v>
      </c>
      <c r="C168" s="29">
        <f>+IF($F$167=0,"",(C167/$F$167))</f>
        <v>0</v>
      </c>
      <c r="D168" s="29">
        <f>+IF($F$167=0,"",(D167/$F$167))</f>
        <v>0.57973462002412546</v>
      </c>
      <c r="E168" s="119">
        <f>+IF($F$167=0,"",(E167/$F$167))</f>
        <v>0</v>
      </c>
      <c r="F168" s="225"/>
      <c r="G168" s="29">
        <f>+IF($I$167=0,"",(G167/$I$167))</f>
        <v>0.31049457177322076</v>
      </c>
      <c r="H168" s="119">
        <f>+IF($I$167=0,"",(H167/$I$167))</f>
        <v>0.68950542822677929</v>
      </c>
      <c r="I168" s="225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20">
        <v>2021</v>
      </c>
      <c r="B169" s="25">
        <f>+M164</f>
        <v>2083</v>
      </c>
      <c r="C169" s="19">
        <f t="shared" ref="C169:E169" si="32">+N164</f>
        <v>0</v>
      </c>
      <c r="D169" s="19">
        <f t="shared" si="32"/>
        <v>2430</v>
      </c>
      <c r="E169" s="122">
        <f t="shared" si="32"/>
        <v>0</v>
      </c>
      <c r="F169" s="224">
        <f>+SUM(B169:E169)</f>
        <v>4513</v>
      </c>
      <c r="G169" s="25">
        <f>Q164</f>
        <v>1477</v>
      </c>
      <c r="H169" s="116">
        <f>R164</f>
        <v>3036</v>
      </c>
      <c r="I169" s="220">
        <f>+SUM(G169:H169)</f>
        <v>4513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21"/>
      <c r="B170" s="29">
        <f>+IF($F$169=0,"",(B169/$F$169))</f>
        <v>0.46155550631508974</v>
      </c>
      <c r="C170" s="29">
        <f>+IF($F$169=0,"",(C169/$F$169))</f>
        <v>0</v>
      </c>
      <c r="D170" s="29">
        <f>+IF($F$169=0,"",(D169/$F$169))</f>
        <v>0.53844449368491021</v>
      </c>
      <c r="E170" s="119">
        <f>+IF($F$169=0,"",(E169/$F$169))</f>
        <v>0</v>
      </c>
      <c r="F170" s="225"/>
      <c r="G170" s="29">
        <f>+IF($I$169=0,"",(G169/$I$169))</f>
        <v>0.32727675603811213</v>
      </c>
      <c r="H170" s="119">
        <f>+IF($I$169=0,"",(H169/$I$169))</f>
        <v>0.67272324396188787</v>
      </c>
      <c r="I170" s="221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37">
        <v>2022</v>
      </c>
      <c r="B171" s="25">
        <f>+M165</f>
        <v>2064</v>
      </c>
      <c r="C171" s="19">
        <f t="shared" ref="C171:E171" si="33">+N165</f>
        <v>0</v>
      </c>
      <c r="D171" s="19">
        <f t="shared" si="33"/>
        <v>2441</v>
      </c>
      <c r="E171" s="122">
        <f t="shared" si="33"/>
        <v>0</v>
      </c>
      <c r="F171" s="235">
        <f>+SUM(B171:E171)</f>
        <v>4505</v>
      </c>
      <c r="G171" s="19">
        <f>Q165</f>
        <v>1476</v>
      </c>
      <c r="H171" s="122">
        <f>R165</f>
        <v>3029</v>
      </c>
      <c r="I171" s="235">
        <f>+SUM(G171:H171)</f>
        <v>4505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238"/>
      <c r="B172" s="127">
        <f>+IF($F$171=0,"",(B171/$F$171))</f>
        <v>0.45815760266370698</v>
      </c>
      <c r="C172" s="127">
        <f t="shared" ref="C172:E172" si="34">+IF($F$171=0,"",(C171/$F$171))</f>
        <v>0</v>
      </c>
      <c r="D172" s="127">
        <f t="shared" si="34"/>
        <v>0.54184239733629302</v>
      </c>
      <c r="E172" s="125">
        <f t="shared" si="34"/>
        <v>0</v>
      </c>
      <c r="F172" s="236"/>
      <c r="G172" s="127">
        <f>+IF($I$171=0,"",(G171/$I$171))</f>
        <v>0.3276359600443951</v>
      </c>
      <c r="H172" s="125">
        <f>+IF($I$171=0,"",(H171/$I$171))</f>
        <v>0.6723640399556049</v>
      </c>
      <c r="I172" s="236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83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101</v>
      </c>
      <c r="C177" s="145" t="s">
        <v>102</v>
      </c>
      <c r="D177" s="145" t="s">
        <v>103</v>
      </c>
      <c r="E177" s="145" t="s">
        <v>104</v>
      </c>
      <c r="F177" s="145" t="s">
        <v>105</v>
      </c>
      <c r="G177" s="146" t="s">
        <v>97</v>
      </c>
      <c r="H177" s="155" t="s">
        <v>81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37">
        <v>2016</v>
      </c>
      <c r="B178" s="67">
        <f>+M178</f>
        <v>2971</v>
      </c>
      <c r="C178" s="19">
        <f t="shared" ref="C178:G178" si="35">+N178</f>
        <v>1084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35">
        <f>+SUM(B178:G178)</f>
        <v>4055</v>
      </c>
      <c r="I178" s="21"/>
      <c r="J178" s="21"/>
      <c r="K178" s="3"/>
      <c r="L178" s="3"/>
      <c r="M178" s="3">
        <v>2971</v>
      </c>
      <c r="N178" s="3">
        <v>1084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21"/>
      <c r="B179" s="131">
        <f>+IF($H$178=0,"",(B178/$H$178))</f>
        <v>0.73267570900123302</v>
      </c>
      <c r="C179" s="30">
        <f t="shared" ref="C179:G179" si="36">+IF($H$178=0,"",(C178/$H$178))</f>
        <v>0.26732429099876698</v>
      </c>
      <c r="D179" s="30">
        <f t="shared" si="36"/>
        <v>0</v>
      </c>
      <c r="E179" s="30">
        <f t="shared" si="36"/>
        <v>0</v>
      </c>
      <c r="F179" s="30">
        <f t="shared" si="36"/>
        <v>0</v>
      </c>
      <c r="G179" s="113">
        <f t="shared" si="36"/>
        <v>0</v>
      </c>
      <c r="H179" s="230"/>
      <c r="I179" s="20"/>
      <c r="J179" s="20"/>
      <c r="K179" s="3"/>
      <c r="L179" s="3"/>
      <c r="M179" s="3">
        <v>3071</v>
      </c>
      <c r="N179" s="3">
        <v>0</v>
      </c>
      <c r="O179" s="43">
        <v>0</v>
      </c>
      <c r="P179" s="43">
        <v>1205</v>
      </c>
      <c r="Q179" s="43">
        <v>0</v>
      </c>
      <c r="R179" s="43">
        <v>0</v>
      </c>
    </row>
    <row r="180" spans="1:18" s="43" customFormat="1" ht="18.75" x14ac:dyDescent="0.25">
      <c r="A180" s="220">
        <v>2017</v>
      </c>
      <c r="B180" s="100">
        <f>+M179</f>
        <v>3071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1205</v>
      </c>
      <c r="F180" s="25">
        <f t="shared" si="37"/>
        <v>0</v>
      </c>
      <c r="G180" s="116">
        <f t="shared" si="37"/>
        <v>0</v>
      </c>
      <c r="H180" s="224">
        <f>+SUM(B180:G180)</f>
        <v>4276</v>
      </c>
      <c r="I180" s="20"/>
      <c r="J180" s="20"/>
      <c r="K180" s="3"/>
      <c r="L180" s="3"/>
      <c r="M180" s="3">
        <v>3091</v>
      </c>
      <c r="N180" s="3">
        <v>0</v>
      </c>
      <c r="O180" s="43">
        <v>0</v>
      </c>
      <c r="P180" s="43">
        <v>1203</v>
      </c>
      <c r="Q180" s="43">
        <v>0</v>
      </c>
      <c r="R180" s="43">
        <v>0</v>
      </c>
    </row>
    <row r="181" spans="1:18" s="43" customFormat="1" ht="18.75" x14ac:dyDescent="0.25">
      <c r="A181" s="221"/>
      <c r="B181" s="132">
        <f>+IF($H$180=0,"",(B180/$H$180))</f>
        <v>0.71819457436856871</v>
      </c>
      <c r="C181" s="29">
        <f t="shared" ref="C181:G181" si="38">+IF($H$180=0,"",(C180/$H$180))</f>
        <v>0</v>
      </c>
      <c r="D181" s="29">
        <f t="shared" si="38"/>
        <v>0</v>
      </c>
      <c r="E181" s="29">
        <f t="shared" si="38"/>
        <v>0.28180542563143124</v>
      </c>
      <c r="F181" s="29">
        <f t="shared" si="38"/>
        <v>0</v>
      </c>
      <c r="G181" s="119">
        <f t="shared" si="38"/>
        <v>0</v>
      </c>
      <c r="H181" s="225"/>
      <c r="I181" s="20"/>
      <c r="J181" s="20"/>
      <c r="K181" s="3"/>
      <c r="L181" s="3"/>
      <c r="M181" s="3">
        <v>3146</v>
      </c>
      <c r="N181" s="3">
        <v>0</v>
      </c>
      <c r="O181" s="43">
        <v>0</v>
      </c>
      <c r="P181" s="43">
        <v>1386</v>
      </c>
      <c r="Q181" s="43">
        <v>0</v>
      </c>
      <c r="R181" s="43">
        <v>0</v>
      </c>
    </row>
    <row r="182" spans="1:18" s="43" customFormat="1" ht="18.75" x14ac:dyDescent="0.25">
      <c r="A182" s="220">
        <v>2018</v>
      </c>
      <c r="B182" s="100">
        <f>+M180</f>
        <v>3091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1203</v>
      </c>
      <c r="F182" s="25">
        <f t="shared" si="39"/>
        <v>0</v>
      </c>
      <c r="G182" s="116">
        <f t="shared" si="39"/>
        <v>0</v>
      </c>
      <c r="H182" s="224">
        <f>+SUM(B182:G182)</f>
        <v>4294</v>
      </c>
      <c r="I182" s="20"/>
      <c r="J182" s="20"/>
      <c r="K182" s="3"/>
      <c r="L182" s="3"/>
      <c r="M182" s="3">
        <v>3113</v>
      </c>
      <c r="N182" s="3">
        <v>0</v>
      </c>
      <c r="O182" s="43">
        <v>0</v>
      </c>
      <c r="P182" s="43">
        <v>1032</v>
      </c>
      <c r="Q182" s="43">
        <v>0</v>
      </c>
      <c r="R182" s="43">
        <v>0</v>
      </c>
    </row>
    <row r="183" spans="1:18" s="43" customFormat="1" ht="18.75" x14ac:dyDescent="0.25">
      <c r="A183" s="221"/>
      <c r="B183" s="132">
        <f>+IF($H$182=0,"",(B182/$H$182))</f>
        <v>0.71984163949697255</v>
      </c>
      <c r="C183" s="29">
        <f t="shared" ref="C183:G183" si="40">+IF($H$182=0,"",(C182/$H$182))</f>
        <v>0</v>
      </c>
      <c r="D183" s="29">
        <f t="shared" si="40"/>
        <v>0</v>
      </c>
      <c r="E183" s="29">
        <f t="shared" si="40"/>
        <v>0.2801583605030275</v>
      </c>
      <c r="F183" s="29">
        <f t="shared" si="40"/>
        <v>0</v>
      </c>
      <c r="G183" s="119">
        <f t="shared" si="40"/>
        <v>0</v>
      </c>
      <c r="H183" s="225"/>
      <c r="I183" s="20"/>
      <c r="J183" s="20"/>
      <c r="K183" s="20"/>
      <c r="L183" s="20"/>
      <c r="M183" s="3">
        <v>3103</v>
      </c>
      <c r="N183" s="3">
        <v>0</v>
      </c>
      <c r="O183" s="43">
        <v>0</v>
      </c>
      <c r="P183" s="43">
        <v>1410</v>
      </c>
      <c r="Q183" s="43">
        <v>0</v>
      </c>
      <c r="R183" s="43">
        <v>0</v>
      </c>
    </row>
    <row r="184" spans="1:18" s="43" customFormat="1" ht="18.75" x14ac:dyDescent="0.25">
      <c r="A184" s="220">
        <v>2019</v>
      </c>
      <c r="B184" s="100">
        <f>+M181</f>
        <v>3146</v>
      </c>
      <c r="C184" s="25">
        <f t="shared" ref="C184:G184" si="41">+N181</f>
        <v>0</v>
      </c>
      <c r="D184" s="25">
        <f t="shared" si="41"/>
        <v>0</v>
      </c>
      <c r="E184" s="25">
        <f t="shared" si="41"/>
        <v>1386</v>
      </c>
      <c r="F184" s="25">
        <f t="shared" si="41"/>
        <v>0</v>
      </c>
      <c r="G184" s="116">
        <f t="shared" si="41"/>
        <v>0</v>
      </c>
      <c r="H184" s="224">
        <f>+SUM(B184:G184)</f>
        <v>4532</v>
      </c>
      <c r="I184" s="20"/>
      <c r="J184" s="20"/>
      <c r="K184" s="20"/>
      <c r="L184" s="20"/>
      <c r="M184" s="3">
        <v>3090</v>
      </c>
      <c r="N184" s="3">
        <v>0</v>
      </c>
      <c r="O184" s="43">
        <v>0</v>
      </c>
      <c r="P184" s="43">
        <v>1415</v>
      </c>
      <c r="Q184" s="43">
        <v>0</v>
      </c>
      <c r="R184" s="43">
        <v>0</v>
      </c>
    </row>
    <row r="185" spans="1:18" s="43" customFormat="1" ht="18.75" x14ac:dyDescent="0.25">
      <c r="A185" s="221"/>
      <c r="B185" s="132">
        <f>+IF($H$184=0,"",(B184/$H$184))</f>
        <v>0.69417475728155342</v>
      </c>
      <c r="C185" s="29">
        <f t="shared" ref="C185:G185" si="42">+IF($H$184=0,"",(C184/$H$184))</f>
        <v>0</v>
      </c>
      <c r="D185" s="29">
        <f t="shared" si="42"/>
        <v>0</v>
      </c>
      <c r="E185" s="29">
        <f t="shared" si="42"/>
        <v>0.30582524271844658</v>
      </c>
      <c r="F185" s="29">
        <f t="shared" si="42"/>
        <v>0</v>
      </c>
      <c r="G185" s="119">
        <f t="shared" si="42"/>
        <v>0</v>
      </c>
      <c r="H185" s="225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20">
        <v>2020</v>
      </c>
      <c r="B186" s="100">
        <f>M182</f>
        <v>3113</v>
      </c>
      <c r="C186" s="25">
        <f t="shared" ref="C186:G186" si="43">N182</f>
        <v>0</v>
      </c>
      <c r="D186" s="25">
        <f t="shared" si="43"/>
        <v>0</v>
      </c>
      <c r="E186" s="25">
        <f t="shared" si="43"/>
        <v>1032</v>
      </c>
      <c r="F186" s="25">
        <f t="shared" si="43"/>
        <v>0</v>
      </c>
      <c r="G186" s="116">
        <f t="shared" si="43"/>
        <v>0</v>
      </c>
      <c r="H186" s="224">
        <f>+SUM(B186:G186)</f>
        <v>4145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21"/>
      <c r="B187" s="132">
        <f t="shared" ref="B187:G187" si="44">+IF($H$186=0,"",(B186/$H$186))</f>
        <v>0.75102533172496988</v>
      </c>
      <c r="C187" s="29">
        <f t="shared" si="44"/>
        <v>0</v>
      </c>
      <c r="D187" s="29">
        <f t="shared" si="44"/>
        <v>0</v>
      </c>
      <c r="E187" s="29">
        <f t="shared" si="44"/>
        <v>0.24897466827503015</v>
      </c>
      <c r="F187" s="29">
        <f t="shared" si="44"/>
        <v>0</v>
      </c>
      <c r="G187" s="119">
        <f t="shared" si="44"/>
        <v>0</v>
      </c>
      <c r="H187" s="225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20">
        <v>2021</v>
      </c>
      <c r="B188" s="100">
        <f>M183</f>
        <v>3103</v>
      </c>
      <c r="C188" s="25">
        <f t="shared" ref="C188:G188" si="45">N183</f>
        <v>0</v>
      </c>
      <c r="D188" s="25">
        <f t="shared" si="45"/>
        <v>0</v>
      </c>
      <c r="E188" s="25">
        <f t="shared" si="45"/>
        <v>1410</v>
      </c>
      <c r="F188" s="25">
        <f t="shared" si="45"/>
        <v>0</v>
      </c>
      <c r="G188" s="116">
        <f t="shared" si="45"/>
        <v>0</v>
      </c>
      <c r="H188" s="224">
        <f>+SUM(B188:G188)</f>
        <v>4513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21"/>
      <c r="B189" s="132">
        <f t="shared" ref="B189:F189" si="46">+IF($H$188=0,"",(B188/$H$188))</f>
        <v>0.68756924440505207</v>
      </c>
      <c r="C189" s="29">
        <f t="shared" si="46"/>
        <v>0</v>
      </c>
      <c r="D189" s="29">
        <f t="shared" si="46"/>
        <v>0</v>
      </c>
      <c r="E189" s="29">
        <f t="shared" si="46"/>
        <v>0.31243075559494793</v>
      </c>
      <c r="F189" s="29">
        <f t="shared" si="46"/>
        <v>0</v>
      </c>
      <c r="G189" s="119">
        <f>+IF($H$188=0,"",(G188/$H$188))</f>
        <v>0</v>
      </c>
      <c r="H189" s="225"/>
      <c r="I189" s="20"/>
      <c r="J189" s="20"/>
      <c r="K189" s="20"/>
      <c r="L189" s="20"/>
    </row>
    <row r="190" spans="1:18" s="43" customFormat="1" ht="18.75" x14ac:dyDescent="0.25">
      <c r="A190" s="237">
        <v>2022</v>
      </c>
      <c r="B190" s="100">
        <f>M184</f>
        <v>3090</v>
      </c>
      <c r="C190" s="25">
        <f t="shared" ref="C190:G190" si="47">N184</f>
        <v>0</v>
      </c>
      <c r="D190" s="25">
        <f t="shared" si="47"/>
        <v>0</v>
      </c>
      <c r="E190" s="25">
        <f t="shared" si="47"/>
        <v>1415</v>
      </c>
      <c r="F190" s="25">
        <f t="shared" si="47"/>
        <v>0</v>
      </c>
      <c r="G190" s="116">
        <f t="shared" si="47"/>
        <v>0</v>
      </c>
      <c r="H190" s="224">
        <f>+SUM(B190:G190)</f>
        <v>4505</v>
      </c>
      <c r="I190" s="20"/>
      <c r="J190" s="20"/>
      <c r="K190" s="20"/>
      <c r="L190" s="20"/>
    </row>
    <row r="191" spans="1:18" ht="19.5" thickBot="1" x14ac:dyDescent="0.3">
      <c r="A191" s="238"/>
      <c r="B191" s="133">
        <f>+IF($H$190=0,"",(B190/$H$190))</f>
        <v>0.6859045504994451</v>
      </c>
      <c r="C191" s="127">
        <f>+IF($H$190=0,"",(C190/$H$190))</f>
        <v>0</v>
      </c>
      <c r="D191" s="127">
        <f t="shared" ref="D191:G191" si="48">+IF($H$190=0,"",(D190/$H$190))</f>
        <v>0</v>
      </c>
      <c r="E191" s="127">
        <f t="shared" si="48"/>
        <v>0.31409544950055496</v>
      </c>
      <c r="F191" s="127">
        <f t="shared" si="48"/>
        <v>0</v>
      </c>
      <c r="G191" s="125">
        <f t="shared" si="48"/>
        <v>0</v>
      </c>
      <c r="H191" s="236"/>
      <c r="I191" s="20"/>
      <c r="J191" s="20"/>
      <c r="K191" s="20"/>
      <c r="L191" s="20"/>
      <c r="M191" s="3"/>
    </row>
    <row r="192" spans="1:18" ht="15.75" customHeight="1" x14ac:dyDescent="0.25">
      <c r="A192" s="26" t="s">
        <v>83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243" t="s">
        <v>1</v>
      </c>
      <c r="B195" s="219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39" t="s">
        <v>2</v>
      </c>
      <c r="B196" s="240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41" t="s">
        <v>3</v>
      </c>
      <c r="B197" s="242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0</v>
      </c>
      <c r="AK197" s="1"/>
    </row>
    <row r="198" spans="1:37" ht="18.75" x14ac:dyDescent="0.25">
      <c r="A198" s="241" t="s">
        <v>4</v>
      </c>
      <c r="B198" s="242"/>
      <c r="C198" s="69">
        <v>4897</v>
      </c>
      <c r="D198" s="15">
        <v>5027</v>
      </c>
      <c r="E198" s="15">
        <v>4916</v>
      </c>
      <c r="F198" s="15">
        <v>5465</v>
      </c>
      <c r="G198" s="15">
        <v>5705</v>
      </c>
      <c r="H198" s="28">
        <v>6016</v>
      </c>
      <c r="I198" s="28">
        <v>5920</v>
      </c>
      <c r="J198" s="33">
        <v>5520</v>
      </c>
      <c r="K198" s="33">
        <v>4913</v>
      </c>
      <c r="L198" s="33">
        <v>5609</v>
      </c>
      <c r="M198" s="70">
        <v>5672</v>
      </c>
      <c r="AK198" s="1"/>
    </row>
    <row r="199" spans="1:37" ht="18.75" x14ac:dyDescent="0.25">
      <c r="A199" s="241" t="s">
        <v>5</v>
      </c>
      <c r="B199" s="242"/>
      <c r="C199" s="69">
        <v>1543</v>
      </c>
      <c r="D199" s="15">
        <v>1285</v>
      </c>
      <c r="E199" s="15">
        <v>1693</v>
      </c>
      <c r="F199" s="15">
        <v>1564</v>
      </c>
      <c r="G199" s="15">
        <v>1783</v>
      </c>
      <c r="H199" s="28">
        <v>1949</v>
      </c>
      <c r="I199" s="28">
        <v>1975</v>
      </c>
      <c r="J199" s="33">
        <v>1885</v>
      </c>
      <c r="K199" s="33">
        <v>1764</v>
      </c>
      <c r="L199" s="33">
        <v>1818</v>
      </c>
      <c r="M199" s="70">
        <v>1669</v>
      </c>
      <c r="AK199" s="1"/>
    </row>
    <row r="200" spans="1:37" ht="18.75" x14ac:dyDescent="0.25">
      <c r="A200" s="241" t="s">
        <v>6</v>
      </c>
      <c r="B200" s="242"/>
      <c r="C200" s="69">
        <v>1551</v>
      </c>
      <c r="D200" s="15">
        <v>1213</v>
      </c>
      <c r="E200" s="15">
        <v>1795</v>
      </c>
      <c r="F200" s="15">
        <v>1713</v>
      </c>
      <c r="G200" s="15">
        <v>1744</v>
      </c>
      <c r="H200" s="28">
        <v>1906</v>
      </c>
      <c r="I200" s="28">
        <v>1932</v>
      </c>
      <c r="J200" s="33">
        <v>1821</v>
      </c>
      <c r="K200" s="33">
        <v>1710</v>
      </c>
      <c r="L200" s="33">
        <v>1634</v>
      </c>
      <c r="M200" s="70">
        <v>1438</v>
      </c>
      <c r="AK200" s="1"/>
    </row>
    <row r="201" spans="1:37" ht="18.75" x14ac:dyDescent="0.25">
      <c r="A201" s="241" t="s">
        <v>7</v>
      </c>
      <c r="B201" s="242"/>
      <c r="C201" s="69">
        <v>87</v>
      </c>
      <c r="D201" s="15">
        <v>92</v>
      </c>
      <c r="E201" s="15">
        <v>128</v>
      </c>
      <c r="F201" s="15">
        <v>158</v>
      </c>
      <c r="G201" s="15">
        <v>168</v>
      </c>
      <c r="H201" s="28">
        <v>199</v>
      </c>
      <c r="I201" s="28">
        <v>214</v>
      </c>
      <c r="J201" s="33">
        <v>268</v>
      </c>
      <c r="K201" s="33">
        <v>261</v>
      </c>
      <c r="L201" s="33">
        <v>212</v>
      </c>
      <c r="M201" s="70">
        <v>162</v>
      </c>
      <c r="AK201" s="1"/>
    </row>
    <row r="202" spans="1:37" ht="19.5" thickBot="1" x14ac:dyDescent="0.3">
      <c r="A202" s="300" t="s">
        <v>8</v>
      </c>
      <c r="B202" s="301"/>
      <c r="C202" s="178">
        <f t="shared" ref="C202:J202" si="49">+SUM(C196:C201)</f>
        <v>8078</v>
      </c>
      <c r="D202" s="158">
        <f t="shared" si="49"/>
        <v>7617</v>
      </c>
      <c r="E202" s="158">
        <f t="shared" si="49"/>
        <v>8532</v>
      </c>
      <c r="F202" s="158">
        <f t="shared" si="49"/>
        <v>8900</v>
      </c>
      <c r="G202" s="158">
        <f t="shared" si="49"/>
        <v>9400</v>
      </c>
      <c r="H202" s="158">
        <f t="shared" si="49"/>
        <v>10070</v>
      </c>
      <c r="I202" s="158">
        <f t="shared" si="49"/>
        <v>10041</v>
      </c>
      <c r="J202" s="158">
        <f t="shared" si="49"/>
        <v>9494</v>
      </c>
      <c r="K202" s="158">
        <f t="shared" ref="K202:L202" si="50">+SUM(K196:K201)</f>
        <v>8648</v>
      </c>
      <c r="L202" s="158">
        <f t="shared" si="50"/>
        <v>9273</v>
      </c>
      <c r="M202" s="179">
        <f>+SUM(M196:M201)</f>
        <v>8941</v>
      </c>
      <c r="AK202" s="1"/>
    </row>
    <row r="203" spans="1:37" ht="15.75" customHeight="1" x14ac:dyDescent="0.25">
      <c r="A203" s="26" t="s">
        <v>83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312" t="s">
        <v>1</v>
      </c>
      <c r="B207" s="313"/>
      <c r="C207" s="314"/>
      <c r="D207" s="214" t="s">
        <v>108</v>
      </c>
      <c r="E207" s="214"/>
      <c r="F207" s="214" t="s">
        <v>109</v>
      </c>
      <c r="G207" s="214"/>
      <c r="H207" s="214" t="s">
        <v>110</v>
      </c>
      <c r="I207" s="214"/>
      <c r="J207" s="214" t="s">
        <v>111</v>
      </c>
      <c r="K207" s="214"/>
      <c r="L207" s="214" t="s">
        <v>112</v>
      </c>
      <c r="M207" s="219"/>
      <c r="AK207" s="1"/>
    </row>
    <row r="208" spans="1:37" ht="18.75" x14ac:dyDescent="0.25">
      <c r="A208" s="315" t="s">
        <v>2</v>
      </c>
      <c r="B208" s="316"/>
      <c r="C208" s="317"/>
      <c r="D208" s="186" t="s">
        <v>66</v>
      </c>
      <c r="E208" s="134"/>
      <c r="F208" s="186" t="s">
        <v>66</v>
      </c>
      <c r="G208" s="187"/>
      <c r="H208" s="186" t="s">
        <v>66</v>
      </c>
      <c r="I208" s="186"/>
      <c r="J208" s="192" t="s">
        <v>66</v>
      </c>
      <c r="K208" s="201"/>
      <c r="L208" s="186" t="s">
        <v>66</v>
      </c>
      <c r="M208" s="188"/>
      <c r="N208" s="43"/>
      <c r="W208" s="20"/>
    </row>
    <row r="209" spans="1:37" ht="18.75" x14ac:dyDescent="0.25">
      <c r="A209" s="306" t="s">
        <v>3</v>
      </c>
      <c r="B209" s="307"/>
      <c r="C209" s="308"/>
      <c r="D209" s="186" t="s">
        <v>66</v>
      </c>
      <c r="E209" s="187"/>
      <c r="F209" s="186" t="s">
        <v>66</v>
      </c>
      <c r="G209" s="187"/>
      <c r="H209" s="186" t="s">
        <v>66</v>
      </c>
      <c r="I209" s="186"/>
      <c r="J209" s="194" t="s">
        <v>66</v>
      </c>
      <c r="K209" s="202"/>
      <c r="L209" s="186" t="s">
        <v>66</v>
      </c>
      <c r="M209" s="188"/>
      <c r="N209" s="43"/>
      <c r="W209" s="20"/>
    </row>
    <row r="210" spans="1:37" ht="18.75" x14ac:dyDescent="0.25">
      <c r="A210" s="306" t="s">
        <v>4</v>
      </c>
      <c r="B210" s="307"/>
      <c r="C210" s="308"/>
      <c r="D210" s="186">
        <v>0.76258868316317707</v>
      </c>
      <c r="E210" s="187"/>
      <c r="F210" s="186">
        <v>0.78426097191861444</v>
      </c>
      <c r="G210" s="187"/>
      <c r="H210" s="186">
        <v>0.7846470891293148</v>
      </c>
      <c r="I210" s="186"/>
      <c r="J210" s="194">
        <v>0.69367879456082326</v>
      </c>
      <c r="K210" s="202"/>
      <c r="L210" s="186">
        <v>0.75228026533996684</v>
      </c>
      <c r="M210" s="188"/>
      <c r="N210" s="43"/>
      <c r="W210" s="20"/>
    </row>
    <row r="211" spans="1:37" ht="18.75" x14ac:dyDescent="0.25">
      <c r="A211" s="306" t="s">
        <v>5</v>
      </c>
      <c r="B211" s="307"/>
      <c r="C211" s="308"/>
      <c r="D211" s="186">
        <v>0.92987804878048785</v>
      </c>
      <c r="E211" s="187"/>
      <c r="F211" s="186">
        <v>0.91888888888888887</v>
      </c>
      <c r="G211" s="187"/>
      <c r="H211" s="186">
        <v>0.89895085588072887</v>
      </c>
      <c r="I211" s="186"/>
      <c r="J211" s="194">
        <v>0.87392550143266479</v>
      </c>
      <c r="K211" s="202"/>
      <c r="L211" s="186">
        <v>0.92191435768261965</v>
      </c>
      <c r="M211" s="188"/>
      <c r="N211" s="43"/>
      <c r="W211" s="20"/>
    </row>
    <row r="212" spans="1:37" ht="18.75" x14ac:dyDescent="0.25">
      <c r="A212" s="306" t="s">
        <v>114</v>
      </c>
      <c r="B212" s="307"/>
      <c r="C212" s="308"/>
      <c r="D212" s="186">
        <v>0.9732142857142857</v>
      </c>
      <c r="E212" s="187"/>
      <c r="F212" s="186">
        <v>0.97457627118644063</v>
      </c>
      <c r="G212" s="187"/>
      <c r="H212" s="186">
        <v>0.97478991596638653</v>
      </c>
      <c r="I212" s="186"/>
      <c r="J212" s="194">
        <v>0.97142857142857142</v>
      </c>
      <c r="K212" s="202"/>
      <c r="L212" s="186">
        <v>0.98347107438016534</v>
      </c>
      <c r="M212" s="188"/>
      <c r="N212" s="43"/>
      <c r="W212" s="20"/>
    </row>
    <row r="213" spans="1:37" ht="18.75" x14ac:dyDescent="0.25">
      <c r="A213" s="306" t="s">
        <v>6</v>
      </c>
      <c r="B213" s="307"/>
      <c r="C213" s="308"/>
      <c r="D213" s="186">
        <v>0.92488532110091748</v>
      </c>
      <c r="E213" s="187"/>
      <c r="F213" s="186">
        <v>0.92542016806722693</v>
      </c>
      <c r="G213" s="187"/>
      <c r="H213" s="186">
        <v>0.9264629725530813</v>
      </c>
      <c r="I213" s="186"/>
      <c r="J213" s="194">
        <v>0.88907193849533228</v>
      </c>
      <c r="K213" s="202"/>
      <c r="L213" s="186">
        <v>0.91637426900584795</v>
      </c>
      <c r="M213" s="188"/>
      <c r="N213" s="43"/>
      <c r="W213" s="20"/>
    </row>
    <row r="214" spans="1:37" ht="19.5" thickBot="1" x14ac:dyDescent="0.3">
      <c r="A214" s="309" t="s">
        <v>7</v>
      </c>
      <c r="B214" s="310"/>
      <c r="C214" s="311"/>
      <c r="D214" s="189">
        <v>0.93452380952380953</v>
      </c>
      <c r="E214" s="190"/>
      <c r="F214" s="189">
        <v>0.9346733668341709</v>
      </c>
      <c r="G214" s="190"/>
      <c r="H214" s="189">
        <v>0.95794392523364491</v>
      </c>
      <c r="I214" s="189"/>
      <c r="J214" s="203">
        <v>0.94402985074626866</v>
      </c>
      <c r="K214" s="204"/>
      <c r="L214" s="189">
        <v>0.94252873563218387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80</v>
      </c>
      <c r="K217" s="3"/>
      <c r="L217" s="3"/>
      <c r="AK217" s="1"/>
    </row>
    <row r="218" spans="1:37" ht="57.75" customHeight="1" thickBot="1" x14ac:dyDescent="0.3">
      <c r="A218" s="212" t="s">
        <v>1</v>
      </c>
      <c r="B218" s="213"/>
      <c r="C218" s="213"/>
      <c r="D218" s="214" t="s">
        <v>108</v>
      </c>
      <c r="E218" s="214"/>
      <c r="F218" s="214" t="s">
        <v>109</v>
      </c>
      <c r="G218" s="214"/>
      <c r="H218" s="214" t="s">
        <v>110</v>
      </c>
      <c r="I218" s="214"/>
      <c r="J218" s="214" t="s">
        <v>111</v>
      </c>
      <c r="K218" s="214"/>
      <c r="L218" s="214" t="s">
        <v>112</v>
      </c>
      <c r="M218" s="219"/>
      <c r="AK218" s="1"/>
    </row>
    <row r="219" spans="1:37" ht="18.75" x14ac:dyDescent="0.25">
      <c r="A219" s="215" t="s">
        <v>2</v>
      </c>
      <c r="B219" s="216"/>
      <c r="C219" s="216"/>
      <c r="D219" s="195" t="s">
        <v>66</v>
      </c>
      <c r="E219" s="196"/>
      <c r="F219" s="195" t="s">
        <v>66</v>
      </c>
      <c r="G219" s="196"/>
      <c r="H219" s="195" t="s">
        <v>66</v>
      </c>
      <c r="I219" s="196"/>
      <c r="J219" s="195" t="s">
        <v>66</v>
      </c>
      <c r="K219" s="196"/>
      <c r="L219" s="195" t="s">
        <v>66</v>
      </c>
      <c r="M219" s="197"/>
      <c r="AK219" s="1"/>
    </row>
    <row r="220" spans="1:37" ht="18.75" x14ac:dyDescent="0.25">
      <c r="A220" s="217" t="s">
        <v>3</v>
      </c>
      <c r="B220" s="218"/>
      <c r="C220" s="218"/>
      <c r="D220" s="193" t="s">
        <v>66</v>
      </c>
      <c r="E220" s="187"/>
      <c r="F220" s="193" t="s">
        <v>66</v>
      </c>
      <c r="G220" s="187"/>
      <c r="H220" s="193" t="s">
        <v>66</v>
      </c>
      <c r="I220" s="187"/>
      <c r="J220" s="193" t="s">
        <v>66</v>
      </c>
      <c r="K220" s="187"/>
      <c r="L220" s="193" t="s">
        <v>66</v>
      </c>
      <c r="M220" s="198"/>
      <c r="AK220" s="1"/>
    </row>
    <row r="221" spans="1:37" ht="18.75" x14ac:dyDescent="0.25">
      <c r="A221" s="217" t="s">
        <v>4</v>
      </c>
      <c r="B221" s="232"/>
      <c r="C221" s="232"/>
      <c r="D221" s="193" t="s">
        <v>128</v>
      </c>
      <c r="E221" s="187"/>
      <c r="F221" s="193" t="s">
        <v>128</v>
      </c>
      <c r="G221" s="187"/>
      <c r="H221" s="193" t="s">
        <v>128</v>
      </c>
      <c r="I221" s="187"/>
      <c r="J221" s="193" t="s">
        <v>128</v>
      </c>
      <c r="K221" s="187"/>
      <c r="L221" s="193" t="s">
        <v>128</v>
      </c>
      <c r="M221" s="198"/>
      <c r="AK221" s="1"/>
    </row>
    <row r="222" spans="1:37" ht="18.75" x14ac:dyDescent="0.25">
      <c r="A222" s="217" t="s">
        <v>5</v>
      </c>
      <c r="B222" s="232"/>
      <c r="C222" s="232"/>
      <c r="D222" s="193" t="s">
        <v>123</v>
      </c>
      <c r="E222" s="187"/>
      <c r="F222" s="193" t="s">
        <v>123</v>
      </c>
      <c r="G222" s="187"/>
      <c r="H222" s="193" t="s">
        <v>123</v>
      </c>
      <c r="I222" s="187"/>
      <c r="J222" s="193" t="s">
        <v>123</v>
      </c>
      <c r="K222" s="187"/>
      <c r="L222" s="193" t="s">
        <v>129</v>
      </c>
      <c r="M222" s="198"/>
      <c r="AK222" s="1"/>
    </row>
    <row r="223" spans="1:37" ht="18.75" x14ac:dyDescent="0.25">
      <c r="A223" s="217" t="s">
        <v>114</v>
      </c>
      <c r="B223" s="232"/>
      <c r="C223" s="232"/>
      <c r="D223" s="193" t="s">
        <v>130</v>
      </c>
      <c r="E223" s="187"/>
      <c r="F223" s="193" t="s">
        <v>122</v>
      </c>
      <c r="G223" s="187"/>
      <c r="H223" s="193" t="s">
        <v>122</v>
      </c>
      <c r="I223" s="187"/>
      <c r="J223" s="193" t="s">
        <v>130</v>
      </c>
      <c r="K223" s="187"/>
      <c r="L223" s="193" t="s">
        <v>131</v>
      </c>
      <c r="M223" s="198"/>
      <c r="AK223" s="1"/>
    </row>
    <row r="224" spans="1:37" ht="18.75" x14ac:dyDescent="0.25">
      <c r="A224" s="217" t="s">
        <v>6</v>
      </c>
      <c r="B224" s="232"/>
      <c r="C224" s="232"/>
      <c r="D224" s="193" t="s">
        <v>132</v>
      </c>
      <c r="E224" s="187"/>
      <c r="F224" s="193" t="s">
        <v>132</v>
      </c>
      <c r="G224" s="187"/>
      <c r="H224" s="193" t="s">
        <v>132</v>
      </c>
      <c r="I224" s="187"/>
      <c r="J224" s="193" t="s">
        <v>132</v>
      </c>
      <c r="K224" s="187"/>
      <c r="L224" s="193" t="s">
        <v>123</v>
      </c>
      <c r="M224" s="198"/>
      <c r="AK224" s="1"/>
    </row>
    <row r="225" spans="1:37" ht="19.5" thickBot="1" x14ac:dyDescent="0.3">
      <c r="A225" s="233" t="s">
        <v>7</v>
      </c>
      <c r="B225" s="234"/>
      <c r="C225" s="234"/>
      <c r="D225" s="199" t="s">
        <v>133</v>
      </c>
      <c r="E225" s="190"/>
      <c r="F225" s="199" t="s">
        <v>122</v>
      </c>
      <c r="G225" s="190"/>
      <c r="H225" s="199" t="s">
        <v>122</v>
      </c>
      <c r="I225" s="190"/>
      <c r="J225" s="199" t="s">
        <v>130</v>
      </c>
      <c r="K225" s="190"/>
      <c r="L225" s="199" t="s">
        <v>130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231" t="s">
        <v>84</v>
      </c>
      <c r="B227" s="231"/>
      <c r="C227" s="231"/>
      <c r="D227" s="231"/>
      <c r="E227" s="231"/>
      <c r="F227" s="231"/>
      <c r="G227" s="231"/>
      <c r="H227" s="231"/>
      <c r="I227" s="231"/>
      <c r="J227" s="231"/>
      <c r="K227" s="231"/>
      <c r="L227" s="231"/>
      <c r="M227" s="231"/>
      <c r="N227" s="50"/>
      <c r="AK227" s="1"/>
    </row>
    <row r="228" spans="1:37" ht="14.25" customHeight="1" x14ac:dyDescent="0.25">
      <c r="A228" s="231" t="s">
        <v>106</v>
      </c>
      <c r="B228" s="231"/>
      <c r="C228" s="231"/>
      <c r="D228" s="231"/>
      <c r="E228" s="231"/>
      <c r="F228" s="231"/>
      <c r="G228" s="231"/>
      <c r="H228" s="231"/>
      <c r="I228" s="231"/>
      <c r="J228" s="231"/>
      <c r="K228" s="231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2023-09-03T19:09:15Z</dcterms:modified>
</cp:coreProperties>
</file>