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CAE9874E-9191-4BAE-9797-2B71508452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<sst xmlns="http://schemas.openxmlformats.org/spreadsheetml/2006/main" count="253" uniqueCount="134">
  <si>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</si>
  <si>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</si>
  <si>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</si>
  <si>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</si>
  <si>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</si>
  <si>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</si>
  <si>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</si>
  <si>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</si>
  <si>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</si>
  <si>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</si>
  <si>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</si>
  <si>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</si>
  <si>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</si>
  <si>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</si>
  <si>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</si>
  <si>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</si>
  <si>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</si>
  <si>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</si>
  <si>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</si>
  <si>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</si>
  <si>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</si>
  <si>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</si>
  <si>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</si>
  <si>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</si>
  <si>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</si>
  <si>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</si>
  <si>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</si>
  <si>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</si>
  <si>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</si>
  <si>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</si>
  <si>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</si>
  <si>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</si>
  <si>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</si>
  <si>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</si>
  <si>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</si>
  <si>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</si>
  <si>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</si>
  <si>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</si>
  <si>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</si>
  <si>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</si>
  <si>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</si>
  <si>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</si>
  <si>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</si>
  <si>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</si>
  <si>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</si>
  <si>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</si>
  <si>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</si>
  <si>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</si>
  <si>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</si>
  <si>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</si>
  <si>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</si>
  <si>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</si>
  <si>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</si>
  <si>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</si>
  <si>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</si>
  <si>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</si>
  <si>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</si>
  <si>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</si>
  <si>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</si>
  <si>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</si>
  <si>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</si>
  <si>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</si>
  <si>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</si>
  <si>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</si>
  <si>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</si>
  <si>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</si>
  <si>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</si>
  <si>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</si>
  <si>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</si>
  <si>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</si>
  <si>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</si>
  <si>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</si>
  <si>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</si>
  <si>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</si>
  <si>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</si>
  <si>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</si>
  <si>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</si>
  <si>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</si>
  <si>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</si>
  <si>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</si>
  <si>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</si>
  <si>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</si>
  <si>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</si>
  <si>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</si>
  <si>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</si>
  <si>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</si>
  <si>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</si>
  <si>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</si>
  <si>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</si>
  <si>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</si>
  <si>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</si>
  <si>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</si>
  <si>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</si>
  <si>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</si>
  <si>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</si>
  <si>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</si>
  <si>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</si>
  <si>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</si>
  <si>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</si>
  <si>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</si>
  <si>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</si>
  <si>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</si>
  <si>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</si>
  <si>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</si>
  <si>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</si>
  <si>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</si>
  <si>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</si>
  <si>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</si>
  <si>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</si>
  <si>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</si>
  <si>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</si>
  <si>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</si>
  <si>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</si>
  <si>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</si>
  <si>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</si>
  <si>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</si>
  <si>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</si>
  <si>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</si>
  <si>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</si>
  <si>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</si>
  <si>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</si>
  <si>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</si>
  <si>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Entre 7 y 8 SMMLV</t>
  </si>
  <si>
    <t>Entre 3,5 y 4 SMMLV</t>
  </si>
  <si>
    <t>O</t>
  </si>
  <si>
    <t>U</t>
  </si>
  <si>
    <t>SI</t>
  </si>
  <si>
    <t>Entre 3 y 3,5 SMMLV</t>
  </si>
  <si>
    <t>Entre 4 y 4,5 SMMLV</t>
  </si>
  <si>
    <t>Entre 8 y 9 SMMLV</t>
  </si>
  <si>
    <t>UNIVERSIDAD PEDAGOGICA NACIONAL</t>
  </si>
  <si>
    <t>Entre 1,5 y 2 SMMLV</t>
  </si>
  <si>
    <t>Entre 1 y 1,5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</si>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</sst>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PEDAGOGICA NACIONAL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130</v>
      </c>
      <c r="B11" s="3" t="s">
        <v>124</v>
      </c>
      <c r="C11" s="3" t="s">
        <v>125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PEDAGOGICA NACIONAL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9346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8557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789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7.0673867104954213E-2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0.72035977105478333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9052</v>
      </c>
      <c r="D32" s="56">
        <v>8684</v>
      </c>
      <c r="E32" s="56">
        <v>8582</v>
      </c>
      <c r="F32" s="56">
        <v>8454</v>
      </c>
      <c r="G32" s="56">
        <v>8315</v>
      </c>
      <c r="H32" s="57">
        <v>8386</v>
      </c>
      <c r="I32" s="57">
        <v>8593</v>
      </c>
      <c r="J32" s="58">
        <v>8774</v>
      </c>
      <c r="K32" s="58">
        <v>8417</v>
      </c>
      <c r="L32" s="58">
        <v>8524</v>
      </c>
      <c r="M32" s="61">
        <v>8557</v>
      </c>
    </row>
    <row r="33" spans="1:14" ht="18.75" x14ac:dyDescent="0.25">
      <c r="A33" s="245" t="s">
        <v>24</v>
      </c>
      <c r="B33" s="246"/>
      <c r="C33" s="60">
        <v>1366</v>
      </c>
      <c r="D33" s="12">
        <v>1292</v>
      </c>
      <c r="E33" s="12">
        <v>1589</v>
      </c>
      <c r="F33" s="12">
        <v>1437</v>
      </c>
      <c r="G33" s="12">
        <v>1590</v>
      </c>
      <c r="H33" s="27">
        <v>1277</v>
      </c>
      <c r="I33" s="27">
        <v>1184</v>
      </c>
      <c r="J33" s="32">
        <v>1100</v>
      </c>
      <c r="K33" s="32">
        <v>888</v>
      </c>
      <c r="L33" s="32">
        <v>850</v>
      </c>
      <c r="M33" s="62">
        <v>789</v>
      </c>
    </row>
    <row r="34" spans="1:14" ht="19.5" thickBot="1" x14ac:dyDescent="0.3">
      <c r="A34" s="249" t="s">
        <v>8</v>
      </c>
      <c r="B34" s="250"/>
      <c r="C34" s="171">
        <f>+SUM(C32:C33)</f>
        <v>10418</v>
      </c>
      <c r="D34" s="172">
        <f t="shared" ref="D34:H34" si="0">+SUM(D32:D33)</f>
        <v>9976</v>
      </c>
      <c r="E34" s="172">
        <f t="shared" si="0"/>
        <v>10171</v>
      </c>
      <c r="F34" s="172">
        <f t="shared" si="0"/>
        <v>9891</v>
      </c>
      <c r="G34" s="172">
        <f t="shared" si="0"/>
        <v>9905</v>
      </c>
      <c r="H34" s="175">
        <f t="shared" si="0"/>
        <v>9663</v>
      </c>
      <c r="I34" s="175">
        <f>+SUM(I32:I33)</f>
        <v>9777</v>
      </c>
      <c r="J34" s="166">
        <f>+SUM(J32:J33)</f>
        <v>9874</v>
      </c>
      <c r="K34" s="166">
        <f>+SUM(K32:K33)</f>
        <v>9305</v>
      </c>
      <c r="L34" s="166">
        <f>+SUM(L32:L33)</f>
        <v>9374</v>
      </c>
      <c r="M34" s="167">
        <f>+SUM(M32:M33)</f>
        <v>9346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9052</v>
      </c>
      <c r="D41" s="15">
        <v>8684</v>
      </c>
      <c r="E41" s="15">
        <v>8582</v>
      </c>
      <c r="F41" s="15">
        <v>8454</v>
      </c>
      <c r="G41" s="15">
        <v>8315</v>
      </c>
      <c r="H41" s="28">
        <v>8386</v>
      </c>
      <c r="I41" s="28">
        <v>8593</v>
      </c>
      <c r="J41" s="33">
        <v>8774</v>
      </c>
      <c r="K41" s="33">
        <v>8417</v>
      </c>
      <c r="L41" s="33">
        <v>8524</v>
      </c>
      <c r="M41" s="70">
        <v>8557</v>
      </c>
      <c r="N41" s="42"/>
    </row>
    <row r="42" spans="1:14" ht="18.75" x14ac:dyDescent="0.25">
      <c r="A42" s="233" t="s">
        <v>5</v>
      </c>
      <c r="B42" s="234"/>
      <c r="C42" s="69">
        <v>307</v>
      </c>
      <c r="D42" s="15">
        <v>209</v>
      </c>
      <c r="E42" s="15">
        <v>225</v>
      </c>
      <c r="F42" s="15">
        <v>177</v>
      </c>
      <c r="G42" s="15">
        <v>211</v>
      </c>
      <c r="H42" s="28">
        <v>128</v>
      </c>
      <c r="I42" s="28">
        <v>131</v>
      </c>
      <c r="J42" s="33">
        <v>105</v>
      </c>
      <c r="K42" s="33">
        <v>92</v>
      </c>
      <c r="L42" s="33">
        <v>109</v>
      </c>
      <c r="M42" s="70">
        <v>62</v>
      </c>
      <c r="N42" s="42"/>
    </row>
    <row r="43" spans="1:14" ht="18.75" x14ac:dyDescent="0.25">
      <c r="A43" s="233" t="s">
        <v>6</v>
      </c>
      <c r="B43" s="234"/>
      <c r="C43" s="69">
        <v>960</v>
      </c>
      <c r="D43" s="15">
        <v>1005</v>
      </c>
      <c r="E43" s="15">
        <v>1272</v>
      </c>
      <c r="F43" s="15">
        <v>1172</v>
      </c>
      <c r="G43" s="15">
        <v>1274</v>
      </c>
      <c r="H43" s="28">
        <v>1046</v>
      </c>
      <c r="I43" s="28">
        <v>969</v>
      </c>
      <c r="J43" s="33">
        <v>910</v>
      </c>
      <c r="K43" s="33">
        <v>716</v>
      </c>
      <c r="L43" s="33">
        <v>660</v>
      </c>
      <c r="M43" s="70">
        <v>652</v>
      </c>
      <c r="N43" s="42"/>
    </row>
    <row r="44" spans="1:14" ht="18.75" x14ac:dyDescent="0.25">
      <c r="A44" s="233" t="s">
        <v>7</v>
      </c>
      <c r="B44" s="234"/>
      <c r="C44" s="69">
        <v>99</v>
      </c>
      <c r="D44" s="15">
        <v>78</v>
      </c>
      <c r="E44" s="15">
        <v>92</v>
      </c>
      <c r="F44" s="15">
        <v>88</v>
      </c>
      <c r="G44" s="15">
        <v>105</v>
      </c>
      <c r="H44" s="28">
        <v>103</v>
      </c>
      <c r="I44" s="28">
        <v>84</v>
      </c>
      <c r="J44" s="33">
        <v>85</v>
      </c>
      <c r="K44" s="33">
        <v>80</v>
      </c>
      <c r="L44" s="33">
        <v>81</v>
      </c>
      <c r="M44" s="70">
        <v>75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10418</v>
      </c>
      <c r="D45" s="172">
        <f t="shared" ref="D45:I45" si="1">+SUM(D39:D44)</f>
        <v>9976</v>
      </c>
      <c r="E45" s="172">
        <f t="shared" si="1"/>
        <v>10171</v>
      </c>
      <c r="F45" s="172">
        <f t="shared" si="1"/>
        <v>9891</v>
      </c>
      <c r="G45" s="172">
        <f t="shared" si="1"/>
        <v>9905</v>
      </c>
      <c r="H45" s="175">
        <f t="shared" si="1"/>
        <v>9663</v>
      </c>
      <c r="I45" s="175">
        <f t="shared" si="1"/>
        <v>9777</v>
      </c>
      <c r="J45" s="166">
        <f>+SUM(J39:J44)</f>
        <v>9874</v>
      </c>
      <c r="K45" s="166">
        <f>+SUM(K39:K44)</f>
        <v>9305</v>
      </c>
      <c r="L45" s="166">
        <f>+SUM(L39:L44)</f>
        <v>9374</v>
      </c>
      <c r="M45" s="167">
        <f>+SUM(M39:M44)</f>
        <v>9346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10383</v>
      </c>
      <c r="D52" s="15">
        <v>9923</v>
      </c>
      <c r="E52" s="15">
        <v>10120</v>
      </c>
      <c r="F52" s="15">
        <v>9844</v>
      </c>
      <c r="G52" s="15">
        <v>9847</v>
      </c>
      <c r="H52" s="28">
        <v>9619</v>
      </c>
      <c r="I52" s="28">
        <v>9725</v>
      </c>
      <c r="J52" s="33">
        <v>9823</v>
      </c>
      <c r="K52" s="33">
        <v>9264</v>
      </c>
      <c r="L52" s="33">
        <v>9328</v>
      </c>
      <c r="M52" s="70">
        <v>9263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35</v>
      </c>
      <c r="D54" s="15">
        <v>53</v>
      </c>
      <c r="E54" s="15">
        <v>51</v>
      </c>
      <c r="F54" s="15">
        <v>47</v>
      </c>
      <c r="G54" s="15">
        <v>58</v>
      </c>
      <c r="H54" s="28">
        <v>44</v>
      </c>
      <c r="I54" s="28">
        <v>52</v>
      </c>
      <c r="J54" s="33">
        <v>51</v>
      </c>
      <c r="K54" s="33">
        <v>41</v>
      </c>
      <c r="L54" s="33">
        <v>46</v>
      </c>
      <c r="M54" s="70">
        <v>50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33</v>
      </c>
    </row>
    <row r="59" spans="1:13" ht="19.5" thickBot="1" x14ac:dyDescent="0.3">
      <c r="A59" s="249" t="s">
        <v>8</v>
      </c>
      <c r="B59" s="250"/>
      <c r="C59" s="174">
        <f>+SUM(C50:C58)</f>
        <v>10418</v>
      </c>
      <c r="D59" s="172">
        <f>+SUM(D50:D58)</f>
        <v>9976</v>
      </c>
      <c r="E59" s="172">
        <f t="shared" ref="E59:L59" si="2">+SUM(E50:E58)</f>
        <v>10171</v>
      </c>
      <c r="F59" s="172">
        <f t="shared" si="2"/>
        <v>9891</v>
      </c>
      <c r="G59" s="172">
        <f t="shared" si="2"/>
        <v>9905</v>
      </c>
      <c r="H59" s="172">
        <f t="shared" si="2"/>
        <v>9663</v>
      </c>
      <c r="I59" s="172">
        <f t="shared" si="2"/>
        <v>9777</v>
      </c>
      <c r="J59" s="172">
        <f t="shared" si="2"/>
        <v>9874</v>
      </c>
      <c r="K59" s="172">
        <f t="shared" si="2"/>
        <v>9305</v>
      </c>
      <c r="L59" s="172">
        <f t="shared" si="2"/>
        <v>9374</v>
      </c>
      <c r="M59" s="167">
        <f>+SUM(M50:M58)</f>
        <v>9346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9530</v>
      </c>
      <c r="H65" s="33">
        <v>9244</v>
      </c>
      <c r="I65" s="33">
        <v>9252</v>
      </c>
      <c r="J65" s="33">
        <v>9268</v>
      </c>
      <c r="K65" s="32">
        <v>9264</v>
      </c>
      <c r="L65" s="32">
        <v>9328</v>
      </c>
      <c r="M65" s="62">
        <v>9263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317</v>
      </c>
      <c r="H66" s="33">
        <v>375</v>
      </c>
      <c r="I66" s="33">
        <v>473</v>
      </c>
      <c r="J66" s="33">
        <v>555</v>
      </c>
      <c r="K66" s="32">
        <v>0</v>
      </c>
      <c r="L66" s="32">
        <v>0</v>
      </c>
      <c r="M66" s="62">
        <v>33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58</v>
      </c>
      <c r="H67" s="33">
        <v>44</v>
      </c>
      <c r="I67" s="33">
        <v>52</v>
      </c>
      <c r="J67" s="33">
        <v>51</v>
      </c>
      <c r="K67" s="32">
        <v>41</v>
      </c>
      <c r="L67" s="32">
        <v>46</v>
      </c>
      <c r="M67" s="62">
        <v>50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9905</v>
      </c>
      <c r="H76" s="172">
        <f t="shared" si="3"/>
        <v>9663</v>
      </c>
      <c r="I76" s="172">
        <f t="shared" ref="I76:M76" si="4">+SUM(I64:I75)</f>
        <v>9777</v>
      </c>
      <c r="J76" s="172">
        <f t="shared" si="4"/>
        <v>9874</v>
      </c>
      <c r="K76" s="172">
        <f t="shared" si="4"/>
        <v>9305</v>
      </c>
      <c r="L76" s="172">
        <f t="shared" si="4"/>
        <v>9374</v>
      </c>
      <c r="M76" s="173">
        <f t="shared" si="4"/>
        <v>9346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9687</v>
      </c>
      <c r="D82" s="84">
        <v>9279</v>
      </c>
      <c r="E82" s="84">
        <v>10124</v>
      </c>
      <c r="F82" s="84">
        <v>9852</v>
      </c>
      <c r="G82" s="84">
        <v>9847</v>
      </c>
      <c r="H82" s="85">
        <v>9617</v>
      </c>
      <c r="I82" s="85">
        <v>9702</v>
      </c>
      <c r="J82" s="85">
        <v>9739</v>
      </c>
      <c r="K82" s="86">
        <v>9160</v>
      </c>
      <c r="L82" s="86">
        <v>9253</v>
      </c>
      <c r="M82" s="87">
        <v>9145</v>
      </c>
    </row>
    <row r="83" spans="1:13" ht="18.75" x14ac:dyDescent="0.25">
      <c r="A83" s="233" t="s">
        <v>31</v>
      </c>
      <c r="B83" s="234"/>
      <c r="C83" s="63">
        <v>727</v>
      </c>
      <c r="D83" s="15">
        <v>697</v>
      </c>
      <c r="E83" s="15">
        <v>47</v>
      </c>
      <c r="F83" s="15">
        <v>39</v>
      </c>
      <c r="G83" s="15">
        <v>58</v>
      </c>
      <c r="H83" s="28">
        <v>46</v>
      </c>
      <c r="I83" s="28">
        <v>75</v>
      </c>
      <c r="J83" s="28">
        <v>135</v>
      </c>
      <c r="K83" s="32">
        <v>145</v>
      </c>
      <c r="L83" s="32">
        <v>121</v>
      </c>
      <c r="M83" s="88">
        <v>201</v>
      </c>
    </row>
    <row r="84" spans="1:13" ht="18.75" x14ac:dyDescent="0.25">
      <c r="A84" s="233" t="s">
        <v>32</v>
      </c>
      <c r="B84" s="234"/>
      <c r="C84" s="63">
        <v>4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10418</v>
      </c>
      <c r="D87" s="164">
        <f t="shared" ref="D87:H87" si="5">+SUM(D82:D86)</f>
        <v>9976</v>
      </c>
      <c r="E87" s="164">
        <f t="shared" si="5"/>
        <v>10171</v>
      </c>
      <c r="F87" s="164">
        <f t="shared" si="5"/>
        <v>9891</v>
      </c>
      <c r="G87" s="164">
        <f t="shared" si="5"/>
        <v>9905</v>
      </c>
      <c r="H87" s="165">
        <f t="shared" si="5"/>
        <v>9663</v>
      </c>
      <c r="I87" s="165">
        <f>+SUM(I82:I86)</f>
        <v>9777</v>
      </c>
      <c r="J87" s="165">
        <f>+SUM(J82:J86)</f>
        <v>9874</v>
      </c>
      <c r="K87" s="166">
        <f>+SUM(K82:K86)</f>
        <v>9305</v>
      </c>
      <c r="L87" s="166">
        <f>+SUM(L82:L86)</f>
        <v>9374</v>
      </c>
      <c r="M87" s="167">
        <f>+SUM(M82:M86)</f>
        <v>9346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4389</v>
      </c>
      <c r="D93" s="91">
        <v>4252</v>
      </c>
      <c r="E93" s="91">
        <v>4398</v>
      </c>
      <c r="F93" s="91">
        <v>4353</v>
      </c>
      <c r="G93" s="91">
        <v>4339</v>
      </c>
      <c r="H93" s="92">
        <v>4223</v>
      </c>
      <c r="I93" s="92">
        <v>4311</v>
      </c>
      <c r="J93" s="86">
        <v>4357</v>
      </c>
      <c r="K93" s="86">
        <v>4059</v>
      </c>
      <c r="L93" s="86">
        <v>4097</v>
      </c>
      <c r="M93" s="87">
        <v>4045</v>
      </c>
    </row>
    <row r="94" spans="1:13" ht="18.75" x14ac:dyDescent="0.25">
      <c r="A94" s="245" t="s">
        <v>35</v>
      </c>
      <c r="B94" s="246"/>
      <c r="C94" s="63">
        <v>6029</v>
      </c>
      <c r="D94" s="15">
        <v>5724</v>
      </c>
      <c r="E94" s="15">
        <v>5773</v>
      </c>
      <c r="F94" s="15">
        <v>5538</v>
      </c>
      <c r="G94" s="15">
        <v>5566</v>
      </c>
      <c r="H94" s="28">
        <v>5440</v>
      </c>
      <c r="I94" s="28">
        <v>5466</v>
      </c>
      <c r="J94" s="28">
        <v>5517</v>
      </c>
      <c r="K94" s="32">
        <v>5246</v>
      </c>
      <c r="L94" s="32">
        <v>5277</v>
      </c>
      <c r="M94" s="88">
        <v>5301</v>
      </c>
    </row>
    <row r="95" spans="1:13" ht="19.5" thickBot="1" x14ac:dyDescent="0.3">
      <c r="A95" s="249" t="s">
        <v>8</v>
      </c>
      <c r="B95" s="250"/>
      <c r="C95" s="158">
        <f>+SUM(C93:C94)</f>
        <v>10418</v>
      </c>
      <c r="D95" s="164">
        <f t="shared" ref="D95:M95" si="6">+SUM(D93:D94)</f>
        <v>9976</v>
      </c>
      <c r="E95" s="164">
        <f t="shared" si="6"/>
        <v>10171</v>
      </c>
      <c r="F95" s="164">
        <f t="shared" si="6"/>
        <v>9891</v>
      </c>
      <c r="G95" s="164">
        <f t="shared" si="6"/>
        <v>9905</v>
      </c>
      <c r="H95" s="165">
        <f t="shared" si="6"/>
        <v>9663</v>
      </c>
      <c r="I95" s="165">
        <f t="shared" si="6"/>
        <v>9777</v>
      </c>
      <c r="J95" s="165">
        <f t="shared" si="6"/>
        <v>9874</v>
      </c>
      <c r="K95" s="166">
        <f t="shared" si="6"/>
        <v>9305</v>
      </c>
      <c r="L95" s="166">
        <f t="shared" si="6"/>
        <v>9374</v>
      </c>
      <c r="M95" s="167">
        <f t="shared" si="6"/>
        <v>9346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7.1653425273572172E-2</v>
      </c>
      <c r="D101" s="209">
        <v>8.2610550263045646E-2</v>
      </c>
      <c r="E101" s="209">
        <v>7.8954147346728495E-2</v>
      </c>
      <c r="F101" s="209">
        <v>7.0673867104954213E-2</v>
      </c>
      <c r="G101" s="210">
        <v>4.4657863145258103E-2</v>
      </c>
    </row>
    <row r="102" spans="1:10" ht="19.5" thickBot="1" x14ac:dyDescent="0.3">
      <c r="A102" s="249" t="s">
        <v>41</v>
      </c>
      <c r="B102" s="250"/>
      <c r="C102" s="162">
        <v>7.1653425273572172E-2</v>
      </c>
      <c r="D102" s="162">
        <v>8.2610550263045646E-2</v>
      </c>
      <c r="E102" s="162">
        <v>7.8954147346728495E-2</v>
      </c>
      <c r="F102" s="162">
        <v>7.0673867104954213E-2</v>
      </c>
      <c r="G102" s="163">
        <v>4.4657863145258103E-2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8557</v>
      </c>
      <c r="D111" s="95">
        <v>7696</v>
      </c>
      <c r="E111" s="96">
        <f t="shared" si="8"/>
        <v>0.89938062405048502</v>
      </c>
      <c r="G111" s="241" t="s">
        <v>4</v>
      </c>
      <c r="H111" s="242"/>
      <c r="I111" s="98">
        <v>30</v>
      </c>
      <c r="J111"/>
    </row>
    <row r="112" spans="1:10" ht="18.75" x14ac:dyDescent="0.25">
      <c r="A112" s="241" t="s">
        <v>5</v>
      </c>
      <c r="B112" s="248"/>
      <c r="C112" s="63">
        <f t="shared" si="7"/>
        <v>62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652</v>
      </c>
      <c r="D113" s="95">
        <v>298</v>
      </c>
      <c r="E113" s="96">
        <f t="shared" si="8"/>
        <v>0.45705521472392641</v>
      </c>
      <c r="G113" s="241" t="s">
        <v>6</v>
      </c>
      <c r="H113" s="242"/>
      <c r="I113" s="98">
        <v>10</v>
      </c>
      <c r="J113"/>
    </row>
    <row r="114" spans="1:10" ht="18.75" x14ac:dyDescent="0.25">
      <c r="A114" s="241" t="s">
        <v>7</v>
      </c>
      <c r="B114" s="248"/>
      <c r="C114" s="63">
        <f t="shared" si="7"/>
        <v>75</v>
      </c>
      <c r="D114" s="95">
        <v>75</v>
      </c>
      <c r="E114" s="96">
        <f t="shared" si="8"/>
        <v>1</v>
      </c>
      <c r="G114" s="241" t="s">
        <v>7</v>
      </c>
      <c r="H114" s="242"/>
      <c r="I114" s="98">
        <v>1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9346</v>
      </c>
      <c r="D115" s="159">
        <f>+SUM(D109:D114)</f>
        <v>8069</v>
      </c>
      <c r="E115" s="160">
        <f t="shared" si="8"/>
        <v>0.86336400599186813</v>
      </c>
      <c r="G115" s="268" t="s">
        <v>8</v>
      </c>
      <c r="H115" s="269"/>
      <c r="I115" s="161">
        <f>+SUM(I109:I114)</f>
        <v>43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7989</v>
      </c>
      <c r="D123" s="243">
        <f>+C123+C124</f>
        <v>13863</v>
      </c>
      <c r="E123" s="103">
        <v>1964</v>
      </c>
      <c r="F123" s="243">
        <f>+E123+E124</f>
        <v>3419</v>
      </c>
      <c r="G123" s="67">
        <v>1401</v>
      </c>
      <c r="H123" s="253">
        <f>+G123+G124</f>
        <v>2652</v>
      </c>
    </row>
    <row r="124" spans="1:10" ht="18.75" x14ac:dyDescent="0.25">
      <c r="A124" s="267"/>
      <c r="B124" s="105">
        <v>2</v>
      </c>
      <c r="C124" s="99">
        <v>5874</v>
      </c>
      <c r="D124" s="244"/>
      <c r="E124" s="99">
        <v>1455</v>
      </c>
      <c r="F124" s="244"/>
      <c r="G124" s="99">
        <v>1251</v>
      </c>
      <c r="H124" s="244"/>
    </row>
    <row r="125" spans="1:10" ht="18.75" x14ac:dyDescent="0.25">
      <c r="A125" s="266">
        <v>2017</v>
      </c>
      <c r="B125" s="106">
        <v>1</v>
      </c>
      <c r="C125" s="100">
        <v>7680</v>
      </c>
      <c r="D125" s="254">
        <f>+C125+C126</f>
        <v>13798</v>
      </c>
      <c r="E125" s="100">
        <v>1475</v>
      </c>
      <c r="F125" s="254">
        <f>+E125+E126</f>
        <v>3135</v>
      </c>
      <c r="G125" s="100">
        <v>1304</v>
      </c>
      <c r="H125" s="254">
        <f>+G125+G126</f>
        <v>2848</v>
      </c>
    </row>
    <row r="126" spans="1:10" ht="18.75" x14ac:dyDescent="0.25">
      <c r="A126" s="267"/>
      <c r="B126" s="105">
        <v>2</v>
      </c>
      <c r="C126" s="99">
        <v>6118</v>
      </c>
      <c r="D126" s="244"/>
      <c r="E126" s="99">
        <v>1660</v>
      </c>
      <c r="F126" s="244"/>
      <c r="G126" s="99">
        <v>1544</v>
      </c>
      <c r="H126" s="244"/>
    </row>
    <row r="127" spans="1:10" ht="18.75" x14ac:dyDescent="0.25">
      <c r="A127" s="266">
        <v>2018</v>
      </c>
      <c r="B127" s="106">
        <v>1</v>
      </c>
      <c r="C127" s="100">
        <v>6119</v>
      </c>
      <c r="D127" s="254">
        <f>+C127+C128</f>
        <v>12125</v>
      </c>
      <c r="E127" s="100">
        <v>1760</v>
      </c>
      <c r="F127" s="254">
        <f>+E127+E128</f>
        <v>3350</v>
      </c>
      <c r="G127" s="100">
        <v>1751</v>
      </c>
      <c r="H127" s="254">
        <f>+G127+G128</f>
        <v>3294</v>
      </c>
    </row>
    <row r="128" spans="1:10" ht="18.75" x14ac:dyDescent="0.25">
      <c r="A128" s="267"/>
      <c r="B128" s="105">
        <v>2</v>
      </c>
      <c r="C128" s="99">
        <v>6006</v>
      </c>
      <c r="D128" s="244"/>
      <c r="E128" s="99">
        <v>1590</v>
      </c>
      <c r="F128" s="244"/>
      <c r="G128" s="99">
        <v>1543</v>
      </c>
      <c r="H128" s="244"/>
    </row>
    <row r="129" spans="1:28" ht="18.75" x14ac:dyDescent="0.25">
      <c r="A129" s="266">
        <v>2019</v>
      </c>
      <c r="B129" s="106">
        <v>1</v>
      </c>
      <c r="C129" s="100">
        <v>6642</v>
      </c>
      <c r="D129" s="254">
        <f>+C129+C130</f>
        <v>11538</v>
      </c>
      <c r="E129" s="100">
        <v>1494</v>
      </c>
      <c r="F129" s="254">
        <f>+E129+E130</f>
        <v>2937</v>
      </c>
      <c r="G129" s="100">
        <v>1457</v>
      </c>
      <c r="H129" s="254">
        <f>+G129+G130</f>
        <v>2852</v>
      </c>
    </row>
    <row r="130" spans="1:28" ht="18.75" x14ac:dyDescent="0.25">
      <c r="A130" s="267"/>
      <c r="B130" s="105">
        <v>2</v>
      </c>
      <c r="C130" s="99">
        <v>4896</v>
      </c>
      <c r="D130" s="244"/>
      <c r="E130" s="99">
        <v>1443</v>
      </c>
      <c r="F130" s="244"/>
      <c r="G130" s="99">
        <v>1395</v>
      </c>
      <c r="H130" s="244"/>
    </row>
    <row r="131" spans="1:28" ht="18.75" x14ac:dyDescent="0.25">
      <c r="A131" s="266">
        <v>2022</v>
      </c>
      <c r="B131" s="106">
        <v>1</v>
      </c>
      <c r="C131" s="100">
        <v>5317</v>
      </c>
      <c r="D131" s="254">
        <f>+C131+C132</f>
        <v>8229</v>
      </c>
      <c r="E131" s="100">
        <v>1286</v>
      </c>
      <c r="F131" s="254">
        <f>+E131+E132</f>
        <v>2622</v>
      </c>
      <c r="G131" s="100">
        <v>1227</v>
      </c>
      <c r="H131" s="254">
        <f>+G131+G132</f>
        <v>2249</v>
      </c>
    </row>
    <row r="132" spans="1:28" ht="18.75" x14ac:dyDescent="0.25">
      <c r="A132" s="267"/>
      <c r="B132" s="105">
        <v>2</v>
      </c>
      <c r="C132" s="99">
        <v>2912</v>
      </c>
      <c r="D132" s="244"/>
      <c r="E132" s="99">
        <v>1336</v>
      </c>
      <c r="F132" s="244"/>
      <c r="G132" s="99">
        <v>1022</v>
      </c>
      <c r="H132" s="244"/>
    </row>
    <row r="133" spans="1:28" ht="18.75" x14ac:dyDescent="0.25">
      <c r="A133" s="266">
        <v>2021</v>
      </c>
      <c r="B133" s="106">
        <v>1</v>
      </c>
      <c r="C133" s="100">
        <v>4275</v>
      </c>
      <c r="D133" s="254">
        <f>+C133+C134</f>
        <v>7887</v>
      </c>
      <c r="E133" s="100">
        <v>1446</v>
      </c>
      <c r="F133" s="254">
        <f>+E133+E134</f>
        <v>2810</v>
      </c>
      <c r="G133" s="100">
        <v>1235</v>
      </c>
      <c r="H133" s="254">
        <f>+G133+G134</f>
        <v>2480</v>
      </c>
    </row>
    <row r="134" spans="1:28" ht="18.75" x14ac:dyDescent="0.25">
      <c r="A134" s="267"/>
      <c r="B134" s="105">
        <v>2</v>
      </c>
      <c r="C134" s="99">
        <v>3612</v>
      </c>
      <c r="D134" s="244"/>
      <c r="E134" s="99">
        <v>1364</v>
      </c>
      <c r="F134" s="244"/>
      <c r="G134" s="99">
        <v>1245</v>
      </c>
      <c r="H134" s="244"/>
    </row>
    <row r="135" spans="1:28" ht="18.75" x14ac:dyDescent="0.25">
      <c r="A135" s="303">
        <v>2022</v>
      </c>
      <c r="B135" s="107">
        <v>1</v>
      </c>
      <c r="C135" s="101">
        <v>3177</v>
      </c>
      <c r="D135" s="255">
        <f>+C135+C136</f>
        <v>5777</v>
      </c>
      <c r="E135" s="101">
        <v>1399</v>
      </c>
      <c r="F135" s="255">
        <f>+E135+E136</f>
        <v>2680</v>
      </c>
      <c r="G135" s="101">
        <v>1281</v>
      </c>
      <c r="H135" s="255">
        <f>+G135+G136</f>
        <v>2477</v>
      </c>
    </row>
    <row r="136" spans="1:28" ht="19.5" thickBot="1" x14ac:dyDescent="0.3">
      <c r="A136" s="304"/>
      <c r="B136" s="108">
        <v>2</v>
      </c>
      <c r="C136" s="102">
        <v>2600</v>
      </c>
      <c r="D136" s="256"/>
      <c r="E136" s="102">
        <v>1281</v>
      </c>
      <c r="F136" s="256"/>
      <c r="G136" s="102">
        <v>1196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128</v>
      </c>
      <c r="F141" s="110">
        <f t="shared" si="9"/>
        <v>120</v>
      </c>
      <c r="G141" s="110">
        <f t="shared" si="9"/>
        <v>592</v>
      </c>
      <c r="H141" s="110">
        <f t="shared" si="9"/>
        <v>105</v>
      </c>
      <c r="I141" s="111">
        <f t="shared" si="9"/>
        <v>0</v>
      </c>
      <c r="J141" s="297">
        <f>+SUM(B141:I141)</f>
        <v>945</v>
      </c>
      <c r="M141" s="3">
        <v>0</v>
      </c>
      <c r="N141" s="22">
        <v>0</v>
      </c>
      <c r="O141" s="22">
        <v>0</v>
      </c>
      <c r="P141" s="22">
        <v>128</v>
      </c>
      <c r="Q141" s="22">
        <v>120</v>
      </c>
      <c r="R141" s="22">
        <v>592</v>
      </c>
      <c r="S141" s="22">
        <v>105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0.13544973544973546</v>
      </c>
      <c r="F142" s="113">
        <f>+IF($J$141=0,"",(F141/$J$141))</f>
        <v>0.12698412698412698</v>
      </c>
      <c r="G142" s="113">
        <f t="shared" si="10"/>
        <v>0.62645502645502649</v>
      </c>
      <c r="H142" s="113">
        <f t="shared" si="10"/>
        <v>0.1111111111111111</v>
      </c>
      <c r="I142" s="114">
        <f>+IF($J$141=0,"",(I141/$J$141))</f>
        <v>0</v>
      </c>
      <c r="J142" s="298"/>
      <c r="M142" s="3">
        <v>3</v>
      </c>
      <c r="N142" s="22">
        <v>0</v>
      </c>
      <c r="O142" s="22">
        <v>0</v>
      </c>
      <c r="P142" s="22">
        <v>131</v>
      </c>
      <c r="Q142" s="22">
        <v>92</v>
      </c>
      <c r="R142" s="22">
        <v>596</v>
      </c>
      <c r="S142" s="22">
        <v>109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3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131</v>
      </c>
      <c r="F143" s="116">
        <f t="shared" si="11"/>
        <v>92</v>
      </c>
      <c r="G143" s="116">
        <f t="shared" si="11"/>
        <v>596</v>
      </c>
      <c r="H143" s="116">
        <f t="shared" si="11"/>
        <v>109</v>
      </c>
      <c r="I143" s="117">
        <f t="shared" si="11"/>
        <v>0</v>
      </c>
      <c r="J143" s="235">
        <f>+SUM(B143:I143)</f>
        <v>931</v>
      </c>
      <c r="M143" s="3">
        <v>3</v>
      </c>
      <c r="N143" s="22">
        <v>0</v>
      </c>
      <c r="O143" s="22">
        <v>0</v>
      </c>
      <c r="P143" s="22">
        <v>121</v>
      </c>
      <c r="Q143" s="22">
        <v>82</v>
      </c>
      <c r="R143" s="22">
        <v>581</v>
      </c>
      <c r="S143" s="22">
        <v>112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3.22234156820623E-3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0.14070891514500536</v>
      </c>
      <c r="F144" s="119">
        <f t="shared" si="12"/>
        <v>9.8818474758324379E-2</v>
      </c>
      <c r="G144" s="119">
        <f t="shared" si="12"/>
        <v>0.64017185821697098</v>
      </c>
      <c r="H144" s="119">
        <f t="shared" si="12"/>
        <v>0.11707841031149302</v>
      </c>
      <c r="I144" s="120">
        <f t="shared" si="12"/>
        <v>0</v>
      </c>
      <c r="J144" s="236"/>
      <c r="M144" s="3">
        <v>3</v>
      </c>
      <c r="N144" s="3">
        <v>0</v>
      </c>
      <c r="O144" s="3">
        <v>0</v>
      </c>
      <c r="P144" s="3">
        <v>122</v>
      </c>
      <c r="Q144" s="3">
        <v>79</v>
      </c>
      <c r="R144" s="3">
        <v>559</v>
      </c>
      <c r="S144" s="3">
        <v>124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3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121</v>
      </c>
      <c r="F145" s="116">
        <f t="shared" si="13"/>
        <v>82</v>
      </c>
      <c r="G145" s="116">
        <f t="shared" si="13"/>
        <v>581</v>
      </c>
      <c r="H145" s="116">
        <f t="shared" si="13"/>
        <v>112</v>
      </c>
      <c r="I145" s="117">
        <f t="shared" si="13"/>
        <v>0</v>
      </c>
      <c r="J145" s="235">
        <f>+SUM(B145:I145)</f>
        <v>899</v>
      </c>
      <c r="M145" s="3">
        <v>2</v>
      </c>
      <c r="N145" s="3">
        <v>0</v>
      </c>
      <c r="O145" s="3">
        <v>0</v>
      </c>
      <c r="P145" s="3">
        <v>128</v>
      </c>
      <c r="Q145" s="3">
        <v>75</v>
      </c>
      <c r="R145" s="3">
        <v>564</v>
      </c>
      <c r="S145" s="3">
        <v>127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3.3370411568409346E-3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0.13459399332591768</v>
      </c>
      <c r="F146" s="119">
        <f t="shared" si="14"/>
        <v>9.1212458286985543E-2</v>
      </c>
      <c r="G146" s="119">
        <f t="shared" si="14"/>
        <v>0.64627363737486099</v>
      </c>
      <c r="H146" s="119">
        <f t="shared" si="14"/>
        <v>0.12458286985539488</v>
      </c>
      <c r="I146" s="120">
        <f t="shared" si="14"/>
        <v>0</v>
      </c>
      <c r="J146" s="236"/>
      <c r="M146" s="3">
        <v>2</v>
      </c>
      <c r="N146" s="3">
        <v>0</v>
      </c>
      <c r="O146" s="3">
        <v>0</v>
      </c>
      <c r="P146" s="3">
        <v>130</v>
      </c>
      <c r="Q146" s="3">
        <v>73</v>
      </c>
      <c r="R146" s="3">
        <v>569</v>
      </c>
      <c r="S146" s="3">
        <v>135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3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122</v>
      </c>
      <c r="F147" s="116">
        <f t="shared" si="15"/>
        <v>79</v>
      </c>
      <c r="G147" s="116">
        <f t="shared" si="15"/>
        <v>559</v>
      </c>
      <c r="H147" s="116">
        <f t="shared" si="15"/>
        <v>124</v>
      </c>
      <c r="I147" s="117">
        <f t="shared" si="15"/>
        <v>0</v>
      </c>
      <c r="J147" s="235">
        <f>+SUM(B147:I147)</f>
        <v>887</v>
      </c>
      <c r="M147" s="3">
        <v>1</v>
      </c>
      <c r="N147" s="3">
        <v>0</v>
      </c>
      <c r="O147" s="3">
        <v>0</v>
      </c>
      <c r="P147" s="3">
        <v>122</v>
      </c>
      <c r="Q147" s="3">
        <v>70</v>
      </c>
      <c r="R147" s="3">
        <v>598</v>
      </c>
      <c r="S147" s="3">
        <v>146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3.3821871476888386E-3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0.1375422773393461</v>
      </c>
      <c r="F148" s="119">
        <f t="shared" si="16"/>
        <v>8.9064261555806087E-2</v>
      </c>
      <c r="G148" s="119">
        <f t="shared" si="16"/>
        <v>0.63021420518602034</v>
      </c>
      <c r="H148" s="119">
        <f t="shared" si="16"/>
        <v>0.13979706877113868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128</v>
      </c>
      <c r="F149" s="116">
        <f t="shared" si="17"/>
        <v>75</v>
      </c>
      <c r="G149" s="116">
        <f t="shared" si="17"/>
        <v>564</v>
      </c>
      <c r="H149" s="116">
        <f t="shared" si="17"/>
        <v>127</v>
      </c>
      <c r="I149" s="117">
        <f t="shared" si="17"/>
        <v>0</v>
      </c>
      <c r="J149" s="235">
        <f>+SUM(B149:I149)</f>
        <v>896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2.232142857142857E-3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0.14285714285714285</v>
      </c>
      <c r="F150" s="119">
        <f t="shared" si="18"/>
        <v>8.3705357142857137E-2</v>
      </c>
      <c r="G150" s="119">
        <f t="shared" si="18"/>
        <v>0.6294642857142857</v>
      </c>
      <c r="H150" s="119">
        <f t="shared" si="18"/>
        <v>0.14174107142857142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130</v>
      </c>
      <c r="F151" s="116">
        <f t="shared" si="19"/>
        <v>73</v>
      </c>
      <c r="G151" s="116">
        <f t="shared" si="19"/>
        <v>569</v>
      </c>
      <c r="H151" s="116">
        <f t="shared" si="19"/>
        <v>135</v>
      </c>
      <c r="I151" s="117">
        <f t="shared" si="19"/>
        <v>0</v>
      </c>
      <c r="J151" s="235">
        <f>+SUM(B151:I151)</f>
        <v>909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2.2002200220022001E-3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0.14301430143014301</v>
      </c>
      <c r="F152" s="119">
        <f t="shared" si="20"/>
        <v>8.0308030803080313E-2</v>
      </c>
      <c r="G152" s="119">
        <f t="shared" si="20"/>
        <v>0.62596259625962591</v>
      </c>
      <c r="H152" s="119">
        <f t="shared" si="20"/>
        <v>0.14851485148514851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122</v>
      </c>
      <c r="F153" s="122">
        <f t="shared" si="21"/>
        <v>70</v>
      </c>
      <c r="G153" s="122">
        <f t="shared" si="21"/>
        <v>598</v>
      </c>
      <c r="H153" s="122">
        <f t="shared" si="21"/>
        <v>146</v>
      </c>
      <c r="I153" s="123">
        <f t="shared" si="21"/>
        <v>0</v>
      </c>
      <c r="J153" s="259">
        <f>+SUM(B153:I153)</f>
        <v>937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1.0672358591248667E-3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0.13020277481323372</v>
      </c>
      <c r="F154" s="125">
        <f t="shared" si="22"/>
        <v>7.4706510138740662E-2</v>
      </c>
      <c r="G154" s="125">
        <f t="shared" si="22"/>
        <v>0.63820704375667026</v>
      </c>
      <c r="H154" s="125">
        <f t="shared" si="22"/>
        <v>0.15581643543223053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422</v>
      </c>
      <c r="C159" s="83">
        <f t="shared" ref="C159:E159" si="23">+N159</f>
        <v>40</v>
      </c>
      <c r="D159" s="83">
        <f t="shared" si="23"/>
        <v>483</v>
      </c>
      <c r="E159" s="110">
        <f t="shared" si="23"/>
        <v>0</v>
      </c>
      <c r="F159" s="297">
        <f>+SUM(B159:E159)</f>
        <v>945</v>
      </c>
      <c r="G159" s="83">
        <f>Q159</f>
        <v>441</v>
      </c>
      <c r="H159" s="110">
        <f>R159</f>
        <v>504</v>
      </c>
      <c r="I159" s="297">
        <f>+SUM(G159:H159)</f>
        <v>945</v>
      </c>
      <c r="J159" s="34"/>
      <c r="M159" s="3">
        <v>422</v>
      </c>
      <c r="N159" s="3">
        <v>40</v>
      </c>
      <c r="O159" s="3">
        <v>483</v>
      </c>
      <c r="P159" s="3">
        <v>0</v>
      </c>
      <c r="Q159" s="3">
        <v>441</v>
      </c>
      <c r="R159" s="3">
        <v>504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0.44656084656084655</v>
      </c>
      <c r="C160" s="30">
        <f t="shared" ref="C160:E160" si="24">+IF($F$159=0,"",(C159/$F$159))</f>
        <v>4.2328042328042326E-2</v>
      </c>
      <c r="D160" s="30">
        <f t="shared" si="24"/>
        <v>0.51111111111111107</v>
      </c>
      <c r="E160" s="113">
        <f t="shared" si="24"/>
        <v>0</v>
      </c>
      <c r="F160" s="298"/>
      <c r="G160" s="30">
        <f>+IF($I$159=0,"",(G159/$I$159))</f>
        <v>0.46666666666666667</v>
      </c>
      <c r="H160" s="113">
        <f>+IF($I$159=0,"",(H159/$I$159))</f>
        <v>0.53333333333333333</v>
      </c>
      <c r="I160" s="298"/>
      <c r="J160" s="34"/>
      <c r="M160" s="3">
        <v>406</v>
      </c>
      <c r="N160" s="3">
        <v>39</v>
      </c>
      <c r="O160" s="3">
        <v>486</v>
      </c>
      <c r="P160" s="3">
        <v>0</v>
      </c>
      <c r="Q160" s="3">
        <v>439</v>
      </c>
      <c r="R160" s="3">
        <v>492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406</v>
      </c>
      <c r="C161" s="25">
        <f t="shared" ref="C161:E161" si="25">+N160</f>
        <v>39</v>
      </c>
      <c r="D161" s="25">
        <f t="shared" si="25"/>
        <v>486</v>
      </c>
      <c r="E161" s="116">
        <f t="shared" si="25"/>
        <v>0</v>
      </c>
      <c r="F161" s="235">
        <f>+SUM(B161:E161)</f>
        <v>931</v>
      </c>
      <c r="G161" s="25">
        <f>Q160</f>
        <v>439</v>
      </c>
      <c r="H161" s="116">
        <f>R160</f>
        <v>492</v>
      </c>
      <c r="I161" s="235">
        <f>+SUM(G161:H161)</f>
        <v>931</v>
      </c>
      <c r="J161" s="34"/>
      <c r="M161" s="3">
        <v>358</v>
      </c>
      <c r="N161" s="3">
        <v>30</v>
      </c>
      <c r="O161" s="3">
        <v>511</v>
      </c>
      <c r="P161" s="3">
        <v>0</v>
      </c>
      <c r="Q161" s="3">
        <v>433</v>
      </c>
      <c r="R161" s="3">
        <v>466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0.43609022556390975</v>
      </c>
      <c r="C162" s="29">
        <f t="shared" ref="C162:E162" si="26">+IF($F$161=0,"",(C161/$F$161))</f>
        <v>4.1890440386680987E-2</v>
      </c>
      <c r="D162" s="29">
        <f t="shared" si="26"/>
        <v>0.52201933404940926</v>
      </c>
      <c r="E162" s="119">
        <f t="shared" si="26"/>
        <v>0</v>
      </c>
      <c r="F162" s="236"/>
      <c r="G162" s="29">
        <f>+IF($I$161=0,"",(G161/$I$161))</f>
        <v>0.4715359828141783</v>
      </c>
      <c r="H162" s="119">
        <f>+IF($I$161=0,"",(H161/$I$161))</f>
        <v>0.5284640171858217</v>
      </c>
      <c r="I162" s="236"/>
      <c r="J162" s="34"/>
      <c r="M162" s="3">
        <v>334</v>
      </c>
      <c r="N162" s="3">
        <v>34</v>
      </c>
      <c r="O162" s="3">
        <v>519</v>
      </c>
      <c r="P162" s="3">
        <v>0</v>
      </c>
      <c r="Q162" s="3">
        <v>428</v>
      </c>
      <c r="R162" s="3">
        <v>459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358</v>
      </c>
      <c r="C163" s="25">
        <f t="shared" ref="C163:E163" si="27">+N161</f>
        <v>30</v>
      </c>
      <c r="D163" s="25">
        <f t="shared" si="27"/>
        <v>511</v>
      </c>
      <c r="E163" s="116">
        <f t="shared" si="27"/>
        <v>0</v>
      </c>
      <c r="F163" s="235">
        <f>+SUM(B163:E163)</f>
        <v>899</v>
      </c>
      <c r="G163" s="25">
        <f>Q161</f>
        <v>433</v>
      </c>
      <c r="H163" s="116">
        <f>R161</f>
        <v>466</v>
      </c>
      <c r="I163" s="235">
        <f>+SUM(G163:H163)</f>
        <v>899</v>
      </c>
      <c r="J163" s="34"/>
      <c r="M163" s="3">
        <v>332</v>
      </c>
      <c r="N163" s="3">
        <v>31</v>
      </c>
      <c r="O163" s="3">
        <v>533</v>
      </c>
      <c r="P163" s="3">
        <v>0</v>
      </c>
      <c r="Q163" s="3">
        <v>430</v>
      </c>
      <c r="R163" s="3">
        <v>466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0.39822024471635148</v>
      </c>
      <c r="C164" s="29">
        <f t="shared" ref="C164:E164" si="28">+IF($F$163=0,"",(C163/$F$163))</f>
        <v>3.3370411568409343E-2</v>
      </c>
      <c r="D164" s="29">
        <f t="shared" si="28"/>
        <v>0.5684093437152391</v>
      </c>
      <c r="E164" s="119">
        <f t="shared" si="28"/>
        <v>0</v>
      </c>
      <c r="F164" s="236"/>
      <c r="G164" s="29">
        <f>+IF($I$163=0,"",(G163/$I$163))</f>
        <v>0.48164627363737483</v>
      </c>
      <c r="H164" s="119">
        <f>+IF($I$163=0,"",(H163/$I$163))</f>
        <v>0.51835372636262511</v>
      </c>
      <c r="I164" s="236"/>
      <c r="J164" s="34"/>
      <c r="M164" s="3">
        <v>326</v>
      </c>
      <c r="N164" s="3">
        <v>35</v>
      </c>
      <c r="O164" s="3">
        <v>548</v>
      </c>
      <c r="P164" s="3">
        <v>0</v>
      </c>
      <c r="Q164" s="3">
        <v>433</v>
      </c>
      <c r="R164" s="3">
        <v>476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334</v>
      </c>
      <c r="C165" s="19">
        <f t="shared" ref="C165:E165" si="29">+N162</f>
        <v>34</v>
      </c>
      <c r="D165" s="19">
        <f t="shared" si="29"/>
        <v>519</v>
      </c>
      <c r="E165" s="122">
        <f t="shared" si="29"/>
        <v>0</v>
      </c>
      <c r="F165" s="235">
        <f>+SUM(B165:E165)</f>
        <v>887</v>
      </c>
      <c r="G165" s="25">
        <f>Q162</f>
        <v>428</v>
      </c>
      <c r="H165" s="116">
        <f>R162</f>
        <v>459</v>
      </c>
      <c r="I165" s="235">
        <f>+SUM(G165:H165)</f>
        <v>887</v>
      </c>
      <c r="J165" s="34"/>
      <c r="M165" s="3">
        <v>346</v>
      </c>
      <c r="N165" s="3">
        <v>35</v>
      </c>
      <c r="O165" s="3">
        <v>556</v>
      </c>
      <c r="P165" s="3">
        <v>0</v>
      </c>
      <c r="Q165" s="3">
        <v>448</v>
      </c>
      <c r="R165" s="3">
        <v>489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0.3765501691093574</v>
      </c>
      <c r="C166" s="29">
        <f>+IF($F$165=0,"",(C165/$F$165))</f>
        <v>3.8331454340473504E-2</v>
      </c>
      <c r="D166" s="29">
        <f t="shared" ref="D166:E166" si="30">+IF($F$165=0,"",(D165/$F$165))</f>
        <v>0.58511837655016907</v>
      </c>
      <c r="E166" s="119">
        <f t="shared" si="30"/>
        <v>0</v>
      </c>
      <c r="F166" s="236"/>
      <c r="G166" s="29">
        <f>+IF($I$165=0,"",(G165/$I$165))</f>
        <v>0.48252536640360766</v>
      </c>
      <c r="H166" s="119">
        <f>+IF($I$165=0,"",(H165/$I$165))</f>
        <v>0.51747463359639234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332</v>
      </c>
      <c r="C167" s="19">
        <f t="shared" ref="C167:E167" si="31">+N163</f>
        <v>31</v>
      </c>
      <c r="D167" s="19">
        <f t="shared" si="31"/>
        <v>533</v>
      </c>
      <c r="E167" s="122">
        <f t="shared" si="31"/>
        <v>0</v>
      </c>
      <c r="F167" s="235">
        <f>+SUM(B167:E167)</f>
        <v>896</v>
      </c>
      <c r="G167" s="25">
        <f>Q163</f>
        <v>430</v>
      </c>
      <c r="H167" s="116">
        <f>R163</f>
        <v>466</v>
      </c>
      <c r="I167" s="235">
        <f>+SUM(G167:H167)</f>
        <v>896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0.3705357142857143</v>
      </c>
      <c r="C168" s="29">
        <f>+IF($F$167=0,"",(C167/$F$167))</f>
        <v>3.4598214285714288E-2</v>
      </c>
      <c r="D168" s="29">
        <f>+IF($F$167=0,"",(D167/$F$167))</f>
        <v>0.5948660714285714</v>
      </c>
      <c r="E168" s="119">
        <f>+IF($F$167=0,"",(E167/$F$167))</f>
        <v>0</v>
      </c>
      <c r="F168" s="236"/>
      <c r="G168" s="29">
        <f>+IF($I$167=0,"",(G167/$I$167))</f>
        <v>0.4799107142857143</v>
      </c>
      <c r="H168" s="119">
        <f>+IF($I$167=0,"",(H167/$I$167))</f>
        <v>0.5200892857142857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326</v>
      </c>
      <c r="C169" s="19">
        <f t="shared" ref="C169:E169" si="32">+N164</f>
        <v>35</v>
      </c>
      <c r="D169" s="19">
        <f t="shared" si="32"/>
        <v>548</v>
      </c>
      <c r="E169" s="122">
        <f t="shared" si="32"/>
        <v>0</v>
      </c>
      <c r="F169" s="235">
        <f>+SUM(B169:E169)</f>
        <v>909</v>
      </c>
      <c r="G169" s="25">
        <f>Q164</f>
        <v>433</v>
      </c>
      <c r="H169" s="116">
        <f>R164</f>
        <v>476</v>
      </c>
      <c r="I169" s="277">
        <f>+SUM(G169:H169)</f>
        <v>909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0.35863586358635863</v>
      </c>
      <c r="C170" s="29">
        <f>+IF($F$169=0,"",(C169/$F$169))</f>
        <v>3.8503850385038507E-2</v>
      </c>
      <c r="D170" s="29">
        <f>+IF($F$169=0,"",(D169/$F$169))</f>
        <v>0.60286028602860287</v>
      </c>
      <c r="E170" s="119">
        <f>+IF($F$169=0,"",(E169/$F$169))</f>
        <v>0</v>
      </c>
      <c r="F170" s="236"/>
      <c r="G170" s="29">
        <f>+IF($I$169=0,"",(G169/$I$169))</f>
        <v>0.47634763476347636</v>
      </c>
      <c r="H170" s="119">
        <f>+IF($I$169=0,"",(H169/$I$169))</f>
        <v>0.5236523652365237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346</v>
      </c>
      <c r="C171" s="19">
        <f t="shared" ref="C171:E171" si="33">+N165</f>
        <v>35</v>
      </c>
      <c r="D171" s="19">
        <f t="shared" si="33"/>
        <v>556</v>
      </c>
      <c r="E171" s="122">
        <f t="shared" si="33"/>
        <v>0</v>
      </c>
      <c r="F171" s="259">
        <f>+SUM(B171:E171)</f>
        <v>937</v>
      </c>
      <c r="G171" s="19">
        <f>Q165</f>
        <v>448</v>
      </c>
      <c r="H171" s="122">
        <f>R165</f>
        <v>489</v>
      </c>
      <c r="I171" s="259">
        <f>+SUM(G171:H171)</f>
        <v>937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0.36926360725720386</v>
      </c>
      <c r="C172" s="127">
        <f t="shared" ref="C172:E172" si="34">+IF($F$171=0,"",(C171/$F$171))</f>
        <v>3.7353255069370331E-2</v>
      </c>
      <c r="D172" s="127">
        <f t="shared" si="34"/>
        <v>0.59338313767342588</v>
      </c>
      <c r="E172" s="125">
        <f t="shared" si="34"/>
        <v>0</v>
      </c>
      <c r="F172" s="260"/>
      <c r="G172" s="127">
        <f>+IF($I$171=0,"",(G171/$I$171))</f>
        <v>0.47812166488794022</v>
      </c>
      <c r="H172" s="125">
        <f>+IF($I$171=0,"",(H171/$I$171))</f>
        <v>0.52187833511205972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173</v>
      </c>
      <c r="C178" s="19">
        <f t="shared" ref="C178:G178" si="35">+N178</f>
        <v>362</v>
      </c>
      <c r="D178" s="19">
        <f t="shared" si="35"/>
        <v>410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945</v>
      </c>
      <c r="I178" s="21"/>
      <c r="J178" s="21"/>
      <c r="K178" s="3"/>
      <c r="L178" s="3"/>
      <c r="M178" s="3">
        <v>173</v>
      </c>
      <c r="N178" s="3">
        <v>362</v>
      </c>
      <c r="O178" s="43">
        <v>410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0.18306878306878308</v>
      </c>
      <c r="C179" s="30">
        <f t="shared" ref="C179:G179" si="36">+IF($H$178=0,"",(C178/$H$178))</f>
        <v>0.38306878306878306</v>
      </c>
      <c r="D179" s="30">
        <f t="shared" si="36"/>
        <v>0.43386243386243384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188</v>
      </c>
      <c r="N179" s="3">
        <v>0</v>
      </c>
      <c r="O179" s="43">
        <v>406</v>
      </c>
      <c r="P179" s="43">
        <v>337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188</v>
      </c>
      <c r="C180" s="25">
        <f t="shared" ref="C180:G180" si="37">+N179</f>
        <v>0</v>
      </c>
      <c r="D180" s="25">
        <f t="shared" si="37"/>
        <v>406</v>
      </c>
      <c r="E180" s="25">
        <f t="shared" si="37"/>
        <v>337</v>
      </c>
      <c r="F180" s="25">
        <f t="shared" si="37"/>
        <v>0</v>
      </c>
      <c r="G180" s="116">
        <f t="shared" si="37"/>
        <v>0</v>
      </c>
      <c r="H180" s="235">
        <f>+SUM(B180:G180)</f>
        <v>931</v>
      </c>
      <c r="I180" s="20"/>
      <c r="J180" s="20"/>
      <c r="K180" s="3"/>
      <c r="L180" s="3"/>
      <c r="M180" s="3">
        <v>186</v>
      </c>
      <c r="N180" s="3">
        <v>0</v>
      </c>
      <c r="O180" s="43">
        <v>358</v>
      </c>
      <c r="P180" s="43">
        <v>355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0.20193340494092374</v>
      </c>
      <c r="C181" s="29">
        <f t="shared" ref="C181:G181" si="38">+IF($H$180=0,"",(C180/$H$180))</f>
        <v>0</v>
      </c>
      <c r="D181" s="29">
        <f t="shared" si="38"/>
        <v>0.43609022556390975</v>
      </c>
      <c r="E181" s="29">
        <f t="shared" si="38"/>
        <v>0.36197636949516648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181</v>
      </c>
      <c r="N181" s="3">
        <v>0</v>
      </c>
      <c r="O181" s="43">
        <v>334</v>
      </c>
      <c r="P181" s="43">
        <v>372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186</v>
      </c>
      <c r="C182" s="25">
        <f t="shared" ref="C182:G182" si="39">+N180</f>
        <v>0</v>
      </c>
      <c r="D182" s="25">
        <f t="shared" si="39"/>
        <v>358</v>
      </c>
      <c r="E182" s="25">
        <f t="shared" si="39"/>
        <v>355</v>
      </c>
      <c r="F182" s="25">
        <f t="shared" si="39"/>
        <v>0</v>
      </c>
      <c r="G182" s="116">
        <f t="shared" si="39"/>
        <v>0</v>
      </c>
      <c r="H182" s="235">
        <f>+SUM(B182:G182)</f>
        <v>899</v>
      </c>
      <c r="I182" s="20"/>
      <c r="J182" s="20"/>
      <c r="K182" s="3"/>
      <c r="L182" s="3"/>
      <c r="M182" s="3">
        <v>178</v>
      </c>
      <c r="N182" s="3">
        <v>0</v>
      </c>
      <c r="O182" s="43">
        <v>332</v>
      </c>
      <c r="P182" s="43">
        <v>386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0.20689655172413793</v>
      </c>
      <c r="C183" s="29">
        <f t="shared" ref="C183:G183" si="40">+IF($H$182=0,"",(C182/$H$182))</f>
        <v>0</v>
      </c>
      <c r="D183" s="29">
        <f t="shared" si="40"/>
        <v>0.39822024471635148</v>
      </c>
      <c r="E183" s="29">
        <f t="shared" si="40"/>
        <v>0.39488320355951056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176</v>
      </c>
      <c r="N183" s="3">
        <v>0</v>
      </c>
      <c r="O183" s="43">
        <v>320</v>
      </c>
      <c r="P183" s="43">
        <v>413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181</v>
      </c>
      <c r="C184" s="25">
        <f t="shared" ref="C184:G184" si="41">+N181</f>
        <v>0</v>
      </c>
      <c r="D184" s="25">
        <f t="shared" si="41"/>
        <v>334</v>
      </c>
      <c r="E184" s="25">
        <f t="shared" si="41"/>
        <v>372</v>
      </c>
      <c r="F184" s="25">
        <f t="shared" si="41"/>
        <v>0</v>
      </c>
      <c r="G184" s="116">
        <f t="shared" si="41"/>
        <v>0</v>
      </c>
      <c r="H184" s="235">
        <f>+SUM(B184:G184)</f>
        <v>887</v>
      </c>
      <c r="I184" s="20"/>
      <c r="J184" s="20"/>
      <c r="K184" s="20"/>
      <c r="L184" s="20"/>
      <c r="M184" s="3">
        <v>169</v>
      </c>
      <c r="N184" s="3">
        <v>0</v>
      </c>
      <c r="O184" s="43">
        <v>346</v>
      </c>
      <c r="P184" s="43">
        <v>422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0.20405862457722659</v>
      </c>
      <c r="C185" s="29">
        <f t="shared" ref="C185:G185" si="42">+IF($H$184=0,"",(C184/$H$184))</f>
        <v>0</v>
      </c>
      <c r="D185" s="29">
        <f t="shared" si="42"/>
        <v>0.3765501691093574</v>
      </c>
      <c r="E185" s="29">
        <f t="shared" si="42"/>
        <v>0.41939120631341603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178</v>
      </c>
      <c r="C186" s="25">
        <f t="shared" ref="C186:G186" si="43">N182</f>
        <v>0</v>
      </c>
      <c r="D186" s="25">
        <f t="shared" si="43"/>
        <v>332</v>
      </c>
      <c r="E186" s="25">
        <f t="shared" si="43"/>
        <v>386</v>
      </c>
      <c r="F186" s="25">
        <f t="shared" si="43"/>
        <v>0</v>
      </c>
      <c r="G186" s="116">
        <f t="shared" si="43"/>
        <v>0</v>
      </c>
      <c r="H186" s="235">
        <f>+SUM(B186:G186)</f>
        <v>896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0.19866071428571427</v>
      </c>
      <c r="C187" s="29">
        <f t="shared" si="44"/>
        <v>0</v>
      </c>
      <c r="D187" s="29">
        <f t="shared" si="44"/>
        <v>0.3705357142857143</v>
      </c>
      <c r="E187" s="29">
        <f t="shared" si="44"/>
        <v>0.43080357142857145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176</v>
      </c>
      <c r="C188" s="25">
        <f t="shared" ref="C188:G188" si="45">N183</f>
        <v>0</v>
      </c>
      <c r="D188" s="25">
        <f t="shared" si="45"/>
        <v>320</v>
      </c>
      <c r="E188" s="25">
        <f t="shared" si="45"/>
        <v>413</v>
      </c>
      <c r="F188" s="25">
        <f t="shared" si="45"/>
        <v>0</v>
      </c>
      <c r="G188" s="116">
        <f t="shared" si="45"/>
        <v>0</v>
      </c>
      <c r="H188" s="235">
        <f>+SUM(B188:G188)</f>
        <v>909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0.19361936193619361</v>
      </c>
      <c r="C189" s="29">
        <f t="shared" si="46"/>
        <v>0</v>
      </c>
      <c r="D189" s="29">
        <f t="shared" si="46"/>
        <v>0.35203520352035206</v>
      </c>
      <c r="E189" s="29">
        <f t="shared" si="46"/>
        <v>0.45434543454345433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169</v>
      </c>
      <c r="C190" s="25">
        <f t="shared" ref="C190:G190" si="47">N184</f>
        <v>0</v>
      </c>
      <c r="D190" s="25">
        <f t="shared" si="47"/>
        <v>346</v>
      </c>
      <c r="E190" s="25">
        <f t="shared" si="47"/>
        <v>422</v>
      </c>
      <c r="F190" s="25">
        <f t="shared" si="47"/>
        <v>0</v>
      </c>
      <c r="G190" s="116">
        <f t="shared" si="47"/>
        <v>0</v>
      </c>
      <c r="H190" s="235">
        <f>+SUM(B190:G190)</f>
        <v>937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0.18036286019210246</v>
      </c>
      <c r="C191" s="127">
        <f>+IF($H$190=0,"",(C190/$H$190))</f>
        <v>0</v>
      </c>
      <c r="D191" s="127">
        <f t="shared" ref="D191:G191" si="48">+IF($H$190=0,"",(D190/$H$190))</f>
        <v>0.36926360725720386</v>
      </c>
      <c r="E191" s="127">
        <f t="shared" si="48"/>
        <v>0.45037353255069368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1275</v>
      </c>
      <c r="D198" s="15">
        <v>716</v>
      </c>
      <c r="E198" s="15">
        <v>1827</v>
      </c>
      <c r="F198" s="15">
        <v>1263</v>
      </c>
      <c r="G198" s="15">
        <v>1347</v>
      </c>
      <c r="H198" s="28">
        <v>1151</v>
      </c>
      <c r="I198" s="28">
        <v>763</v>
      </c>
      <c r="J198" s="33">
        <v>751</v>
      </c>
      <c r="K198" s="33">
        <v>1223</v>
      </c>
      <c r="L198" s="33">
        <v>1178</v>
      </c>
      <c r="M198" s="70">
        <v>1172</v>
      </c>
      <c r="AK198" s="1"/>
    </row>
    <row r="199" spans="1:37" ht="18.75" x14ac:dyDescent="0.25">
      <c r="A199" s="233" t="s">
        <v>5</v>
      </c>
      <c r="B199" s="234"/>
      <c r="C199" s="69">
        <v>191</v>
      </c>
      <c r="D199" s="15">
        <v>93</v>
      </c>
      <c r="E199" s="15">
        <v>258</v>
      </c>
      <c r="F199" s="15">
        <v>142</v>
      </c>
      <c r="G199" s="15">
        <v>138</v>
      </c>
      <c r="H199" s="28">
        <v>111</v>
      </c>
      <c r="I199" s="28">
        <v>83</v>
      </c>
      <c r="J199" s="33">
        <v>29</v>
      </c>
      <c r="K199" s="33">
        <v>59</v>
      </c>
      <c r="L199" s="33">
        <v>75</v>
      </c>
      <c r="M199" s="70">
        <v>73</v>
      </c>
      <c r="AK199" s="1"/>
    </row>
    <row r="200" spans="1:37" ht="18.75" x14ac:dyDescent="0.25">
      <c r="A200" s="233" t="s">
        <v>6</v>
      </c>
      <c r="B200" s="234"/>
      <c r="C200" s="69">
        <v>287</v>
      </c>
      <c r="D200" s="15">
        <v>162</v>
      </c>
      <c r="E200" s="15">
        <v>433</v>
      </c>
      <c r="F200" s="15">
        <v>378</v>
      </c>
      <c r="G200" s="15">
        <v>368</v>
      </c>
      <c r="H200" s="28">
        <v>397</v>
      </c>
      <c r="I200" s="28">
        <v>325</v>
      </c>
      <c r="J200" s="33">
        <v>243</v>
      </c>
      <c r="K200" s="33">
        <v>274</v>
      </c>
      <c r="L200" s="33">
        <v>277</v>
      </c>
      <c r="M200" s="70">
        <v>238</v>
      </c>
      <c r="AK200" s="1"/>
    </row>
    <row r="201" spans="1:37" ht="18.75" x14ac:dyDescent="0.25">
      <c r="A201" s="233" t="s">
        <v>7</v>
      </c>
      <c r="B201" s="234"/>
      <c r="C201" s="69">
        <v>14</v>
      </c>
      <c r="D201" s="15">
        <v>11</v>
      </c>
      <c r="E201" s="15">
        <v>11</v>
      </c>
      <c r="F201" s="15">
        <v>8</v>
      </c>
      <c r="G201" s="15">
        <v>11</v>
      </c>
      <c r="H201" s="28">
        <v>17</v>
      </c>
      <c r="I201" s="28">
        <v>11</v>
      </c>
      <c r="J201" s="33">
        <v>11</v>
      </c>
      <c r="K201" s="33">
        <v>14</v>
      </c>
      <c r="L201" s="33">
        <v>15</v>
      </c>
      <c r="M201" s="70">
        <v>11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1767</v>
      </c>
      <c r="D202" s="158">
        <f t="shared" si="49"/>
        <v>982</v>
      </c>
      <c r="E202" s="158">
        <f t="shared" si="49"/>
        <v>2529</v>
      </c>
      <c r="F202" s="158">
        <f t="shared" si="49"/>
        <v>1791</v>
      </c>
      <c r="G202" s="158">
        <f t="shared" si="49"/>
        <v>1864</v>
      </c>
      <c r="H202" s="158">
        <f t="shared" si="49"/>
        <v>1676</v>
      </c>
      <c r="I202" s="158">
        <f t="shared" si="49"/>
        <v>1182</v>
      </c>
      <c r="J202" s="158">
        <f t="shared" si="49"/>
        <v>1034</v>
      </c>
      <c r="K202" s="158">
        <f t="shared" ref="K202:L202" si="50">+SUM(K196:K201)</f>
        <v>1570</v>
      </c>
      <c r="L202" s="158">
        <f t="shared" si="50"/>
        <v>1545</v>
      </c>
      <c r="M202" s="179">
        <f>+SUM(M196:M201)</f>
        <v>1494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0.83054393305439334</v>
      </c>
      <c r="E210" s="187"/>
      <c r="F210" s="186">
        <v>0.79098005203816135</v>
      </c>
      <c r="G210" s="187"/>
      <c r="H210" s="186">
        <v>0.77631578947368418</v>
      </c>
      <c r="I210" s="186"/>
      <c r="J210" s="194">
        <v>0.71791443850267378</v>
      </c>
      <c r="K210" s="202"/>
      <c r="L210" s="186">
        <v>0.72035977105478333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0.95488721804511278</v>
      </c>
      <c r="E211" s="187"/>
      <c r="F211" s="186">
        <v>0.91588785046728971</v>
      </c>
      <c r="G211" s="187"/>
      <c r="H211" s="186">
        <v>0.40243902439024393</v>
      </c>
      <c r="I211" s="186"/>
      <c r="J211" s="194">
        <v>0.85185185185185186</v>
      </c>
      <c r="K211" s="202"/>
      <c r="L211" s="186">
        <v>0.83333333333333337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0.97826086956521741</v>
      </c>
      <c r="E213" s="187"/>
      <c r="F213" s="186">
        <v>0.97984886649874059</v>
      </c>
      <c r="G213" s="187"/>
      <c r="H213" s="186">
        <v>0.98461538461538467</v>
      </c>
      <c r="I213" s="186"/>
      <c r="J213" s="194">
        <v>0.95061728395061729</v>
      </c>
      <c r="K213" s="202"/>
      <c r="L213" s="186">
        <v>0.94890510948905105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>
        <v>1</v>
      </c>
      <c r="E214" s="190"/>
      <c r="F214" s="189">
        <v>1</v>
      </c>
      <c r="G214" s="190"/>
      <c r="H214" s="189">
        <v>1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131</v>
      </c>
      <c r="E221" s="187"/>
      <c r="F221" s="193" t="s">
        <v>131</v>
      </c>
      <c r="G221" s="187"/>
      <c r="H221" s="193" t="s">
        <v>132</v>
      </c>
      <c r="I221" s="187"/>
      <c r="J221" s="193" t="s">
        <v>131</v>
      </c>
      <c r="K221" s="187"/>
      <c r="L221" s="193" t="s">
        <v>132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133</v>
      </c>
      <c r="E222" s="187"/>
      <c r="F222" s="193" t="s">
        <v>133</v>
      </c>
      <c r="G222" s="187"/>
      <c r="H222" s="193" t="s">
        <v>133</v>
      </c>
      <c r="I222" s="187"/>
      <c r="J222" s="193" t="s">
        <v>133</v>
      </c>
      <c r="K222" s="187"/>
      <c r="L222" s="193" t="s">
        <v>133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123</v>
      </c>
      <c r="E224" s="187"/>
      <c r="F224" s="193" t="s">
        <v>128</v>
      </c>
      <c r="G224" s="187"/>
      <c r="H224" s="193" t="s">
        <v>123</v>
      </c>
      <c r="I224" s="187"/>
      <c r="J224" s="193" t="s">
        <v>127</v>
      </c>
      <c r="K224" s="187"/>
      <c r="L224" s="193" t="s">
        <v>127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129</v>
      </c>
      <c r="E225" s="190"/>
      <c r="F225" s="199" t="s">
        <v>129</v>
      </c>
      <c r="G225" s="190"/>
      <c r="H225" s="199" t="s">
        <v>122</v>
      </c>
      <c r="I225" s="190"/>
      <c r="J225" s="199" t="s">
        <v>129</v>
      </c>
      <c r="K225" s="190"/>
      <c r="L225" s="199" t="s">
        <v>129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2023-09-03T19:09:30Z</dcterms:modified>
</cp:coreProperties>
</file>