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77529167-749A-4337-87B4-01F242D1C31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<sst xmlns="http://schemas.openxmlformats.org/spreadsheetml/2006/main" count="251" uniqueCount="133">
  <si>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</si>
  <si>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</si>
  <si>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</si>
  <si>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</si>
  <si>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</si>
  <si>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</si>
  <si>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</si>
  <si>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</si>
  <si>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</si>
  <si>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</si>
  <si>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</si>
  <si>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</si>
  <si>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</si>
  <si>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</si>
  <si>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</si>
  <si>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</si>
  <si>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</si>
  <si>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</si>
  <si>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</si>
  <si>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</si>
  <si>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</si>
  <si>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</si>
  <si>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</si>
  <si>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</si>
  <si>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</si>
  <si>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</si>
  <si>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</si>
  <si>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</si>
  <si>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</si>
  <si>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</si>
  <si>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</si>
  <si>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</si>
  <si>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</si>
  <si>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</si>
  <si>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</si>
  <si>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</si>
  <si>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</si>
  <si>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</si>
  <si>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</si>
  <si>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</si>
  <si>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</si>
  <si>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</si>
  <si>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</si>
  <si>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</si>
  <si>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</si>
  <si>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</si>
  <si>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</si>
  <si>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</si>
  <si>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</si>
  <si>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</si>
  <si>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</si>
  <si>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</si>
  <si>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</si>
  <si>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</si>
  <si>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</si>
  <si>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</si>
  <si>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</si>
  <si>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</si>
  <si>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</si>
  <si>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</si>
  <si>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</si>
  <si>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</si>
  <si>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</si>
  <si>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</si>
  <si>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</si>
  <si>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</si>
  <si>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</si>
  <si>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</si>
  <si>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</si>
  <si>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</si>
  <si>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</si>
  <si>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</si>
  <si>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</si>
  <si>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</si>
  <si>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</si>
  <si>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</si>
  <si>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</si>
  <si>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</si>
  <si>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</si>
  <si>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</si>
  <si>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</si>
  <si>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</si>
  <si>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</si>
  <si>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</si>
  <si>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</si>
  <si>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</si>
  <si>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</si>
  <si>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</si>
  <si>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</si>
  <si>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</si>
  <si>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</si>
  <si>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</si>
  <si>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</si>
  <si>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</si>
  <si>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</si>
  <si>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</si>
  <si>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</si>
  <si>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</si>
  <si>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</si>
  <si>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</si>
  <si>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</si>
  <si>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</si>
  <si>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</si>
  <si>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</si>
  <si>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</si>
  <si>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</si>
  <si>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</si>
  <si>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</si>
  <si>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</si>
  <si>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</si>
  <si>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</si>
  <si>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</si>
  <si>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</si>
  <si>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</si>
  <si>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</si>
  <si>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</si>
  <si>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</si>
  <si>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</si>
  <si>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</si>
  <si>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</si>
  <si>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</si>
  <si>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</si>
  <si>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</si>
  <si>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</si>
  <si>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3,5 y 4 SMMLV</t>
  </si>
  <si>
    <t>Entre 4 y 4,5 SMMLV</t>
  </si>
  <si>
    <t>Entre 2,5 y 3 SMMLV</t>
  </si>
  <si>
    <t>U</t>
  </si>
  <si>
    <t>SI</t>
  </si>
  <si>
    <t>Entre 1 y 1,5 SMMLV</t>
  </si>
  <si>
    <t>Entre 4,5 y 5 SMMLV</t>
  </si>
  <si>
    <t>CORPORACION UNIVERSIDAD DE LA COSTA CUC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</si>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</sst>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UNIVERSIDAD DE LA COSTA CUC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122</v>
      </c>
      <c r="C11" s="3" t="s">
        <v>127</v>
      </c>
      <c r="D11" s="3">
        <v>1</v>
      </c>
      <c r="E11" s="3" t="s">
        <v>128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UNIVERSIDAD DE LA COSTA CUC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12317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11298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1019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72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8.6320715300409454E-2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0.68192352259559674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8108</v>
      </c>
      <c r="D32" s="56">
        <v>8867</v>
      </c>
      <c r="E32" s="56">
        <v>7844</v>
      </c>
      <c r="F32" s="56">
        <v>10243</v>
      </c>
      <c r="G32" s="56">
        <v>10864</v>
      </c>
      <c r="H32" s="57">
        <v>10642</v>
      </c>
      <c r="I32" s="57">
        <v>11864</v>
      </c>
      <c r="J32" s="58">
        <v>12165</v>
      </c>
      <c r="K32" s="58">
        <v>12407</v>
      </c>
      <c r="L32" s="58">
        <v>11649</v>
      </c>
      <c r="M32" s="61">
        <v>11298</v>
      </c>
    </row>
    <row r="33" spans="1:14" ht="18.75" x14ac:dyDescent="0.25">
      <c r="A33" s="245" t="s">
        <v>24</v>
      </c>
      <c r="B33" s="246"/>
      <c r="C33" s="60">
        <v>3</v>
      </c>
      <c r="D33" s="12">
        <v>0</v>
      </c>
      <c r="E33" s="12">
        <v>0</v>
      </c>
      <c r="F33" s="12">
        <v>42</v>
      </c>
      <c r="G33" s="12">
        <v>64</v>
      </c>
      <c r="H33" s="27">
        <v>983</v>
      </c>
      <c r="I33" s="27">
        <v>718</v>
      </c>
      <c r="J33" s="32">
        <v>433</v>
      </c>
      <c r="K33" s="32">
        <v>799</v>
      </c>
      <c r="L33" s="32">
        <v>892</v>
      </c>
      <c r="M33" s="62">
        <v>1019</v>
      </c>
    </row>
    <row r="34" spans="1:14" ht="19.5" thickBot="1" x14ac:dyDescent="0.3">
      <c r="A34" s="249" t="s">
        <v>8</v>
      </c>
      <c r="B34" s="250"/>
      <c r="C34" s="171">
        <f>+SUM(C32:C33)</f>
        <v>8111</v>
      </c>
      <c r="D34" s="172">
        <f t="shared" ref="D34:H34" si="0">+SUM(D32:D33)</f>
        <v>8867</v>
      </c>
      <c r="E34" s="172">
        <f t="shared" si="0"/>
        <v>7844</v>
      </c>
      <c r="F34" s="172">
        <f t="shared" si="0"/>
        <v>10285</v>
      </c>
      <c r="G34" s="172">
        <f t="shared" si="0"/>
        <v>10928</v>
      </c>
      <c r="H34" s="175">
        <f t="shared" si="0"/>
        <v>11625</v>
      </c>
      <c r="I34" s="175">
        <f>+SUM(I32:I33)</f>
        <v>12582</v>
      </c>
      <c r="J34" s="166">
        <f>+SUM(J32:J33)</f>
        <v>12598</v>
      </c>
      <c r="K34" s="166">
        <f>+SUM(K32:K33)</f>
        <v>13206</v>
      </c>
      <c r="L34" s="166">
        <f>+SUM(L32:L33)</f>
        <v>12541</v>
      </c>
      <c r="M34" s="167">
        <f>+SUM(M32:M33)</f>
        <v>12317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2</v>
      </c>
      <c r="E39" s="64">
        <v>1</v>
      </c>
      <c r="F39" s="64">
        <v>1</v>
      </c>
      <c r="G39" s="64">
        <v>145</v>
      </c>
      <c r="H39" s="65">
        <v>1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43</v>
      </c>
      <c r="D40" s="15">
        <v>16</v>
      </c>
      <c r="E40" s="15">
        <v>7</v>
      </c>
      <c r="F40" s="15">
        <v>11</v>
      </c>
      <c r="G40" s="15">
        <v>6</v>
      </c>
      <c r="H40" s="28">
        <v>2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8065</v>
      </c>
      <c r="D41" s="15">
        <v>8849</v>
      </c>
      <c r="E41" s="15">
        <v>7836</v>
      </c>
      <c r="F41" s="15">
        <v>10231</v>
      </c>
      <c r="G41" s="15">
        <v>10713</v>
      </c>
      <c r="H41" s="28">
        <v>10639</v>
      </c>
      <c r="I41" s="28">
        <v>11864</v>
      </c>
      <c r="J41" s="33">
        <v>12165</v>
      </c>
      <c r="K41" s="33">
        <v>12407</v>
      </c>
      <c r="L41" s="33">
        <v>11649</v>
      </c>
      <c r="M41" s="70">
        <v>11298</v>
      </c>
      <c r="N41" s="42"/>
    </row>
    <row r="42" spans="1:14" ht="18.75" x14ac:dyDescent="0.25">
      <c r="A42" s="233" t="s">
        <v>5</v>
      </c>
      <c r="B42" s="234"/>
      <c r="C42" s="69">
        <v>3</v>
      </c>
      <c r="D42" s="15">
        <v>0</v>
      </c>
      <c r="E42" s="15">
        <v>0</v>
      </c>
      <c r="F42" s="15">
        <v>42</v>
      </c>
      <c r="G42" s="15">
        <v>64</v>
      </c>
      <c r="H42" s="28">
        <v>884</v>
      </c>
      <c r="I42" s="28">
        <v>466</v>
      </c>
      <c r="J42" s="33">
        <v>354</v>
      </c>
      <c r="K42" s="33">
        <v>539</v>
      </c>
      <c r="L42" s="33">
        <v>619</v>
      </c>
      <c r="M42" s="70">
        <v>604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99</v>
      </c>
      <c r="I43" s="28">
        <v>238</v>
      </c>
      <c r="J43" s="33">
        <v>77</v>
      </c>
      <c r="K43" s="33">
        <v>239</v>
      </c>
      <c r="L43" s="33">
        <v>234</v>
      </c>
      <c r="M43" s="70">
        <v>350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14</v>
      </c>
      <c r="J44" s="33">
        <v>2</v>
      </c>
      <c r="K44" s="33">
        <v>21</v>
      </c>
      <c r="L44" s="33">
        <v>39</v>
      </c>
      <c r="M44" s="70">
        <v>65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8111</v>
      </c>
      <c r="D45" s="172">
        <f t="shared" ref="D45:I45" si="1">+SUM(D39:D44)</f>
        <v>8867</v>
      </c>
      <c r="E45" s="172">
        <f t="shared" si="1"/>
        <v>7844</v>
      </c>
      <c r="F45" s="172">
        <f t="shared" si="1"/>
        <v>10285</v>
      </c>
      <c r="G45" s="172">
        <f t="shared" si="1"/>
        <v>10928</v>
      </c>
      <c r="H45" s="175">
        <f t="shared" si="1"/>
        <v>11625</v>
      </c>
      <c r="I45" s="175">
        <f t="shared" si="1"/>
        <v>12582</v>
      </c>
      <c r="J45" s="166">
        <f>+SUM(J39:J44)</f>
        <v>12598</v>
      </c>
      <c r="K45" s="166">
        <f>+SUM(K39:K44)</f>
        <v>13206</v>
      </c>
      <c r="L45" s="166">
        <f>+SUM(L39:L44)</f>
        <v>12541</v>
      </c>
      <c r="M45" s="167">
        <f>+SUM(M39:M44)</f>
        <v>12317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51</v>
      </c>
      <c r="F52" s="15">
        <v>84</v>
      </c>
      <c r="G52" s="15">
        <v>120</v>
      </c>
      <c r="H52" s="28">
        <v>299</v>
      </c>
      <c r="I52" s="28">
        <v>378</v>
      </c>
      <c r="J52" s="33">
        <v>162</v>
      </c>
      <c r="K52" s="33">
        <v>255</v>
      </c>
      <c r="L52" s="33">
        <v>321</v>
      </c>
      <c r="M52" s="70">
        <v>344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1596</v>
      </c>
      <c r="D54" s="15">
        <v>1667</v>
      </c>
      <c r="E54" s="15">
        <v>1482</v>
      </c>
      <c r="F54" s="15">
        <v>1850</v>
      </c>
      <c r="G54" s="15">
        <v>1995</v>
      </c>
      <c r="H54" s="28">
        <v>2172</v>
      </c>
      <c r="I54" s="28">
        <v>2464</v>
      </c>
      <c r="J54" s="33">
        <v>2613</v>
      </c>
      <c r="K54" s="33">
        <v>2748</v>
      </c>
      <c r="L54" s="33">
        <v>2691</v>
      </c>
      <c r="M54" s="70">
        <v>2613</v>
      </c>
    </row>
    <row r="55" spans="1:13" ht="18.75" x14ac:dyDescent="0.25">
      <c r="A55" s="279" t="s">
        <v>59</v>
      </c>
      <c r="B55" s="280"/>
      <c r="C55" s="69">
        <v>2636</v>
      </c>
      <c r="D55" s="15">
        <v>2823</v>
      </c>
      <c r="E55" s="15">
        <v>2594</v>
      </c>
      <c r="F55" s="15">
        <v>3000</v>
      </c>
      <c r="G55" s="15">
        <v>3202</v>
      </c>
      <c r="H55" s="28">
        <v>3202</v>
      </c>
      <c r="I55" s="28">
        <v>3159</v>
      </c>
      <c r="J55" s="33">
        <v>3123</v>
      </c>
      <c r="K55" s="33">
        <v>3092</v>
      </c>
      <c r="L55" s="33">
        <v>2841</v>
      </c>
      <c r="M55" s="70">
        <v>2756</v>
      </c>
    </row>
    <row r="56" spans="1:13" ht="18.75" x14ac:dyDescent="0.25">
      <c r="A56" s="279" t="s">
        <v>49</v>
      </c>
      <c r="B56" s="280"/>
      <c r="C56" s="69">
        <v>3879</v>
      </c>
      <c r="D56" s="15">
        <v>4377</v>
      </c>
      <c r="E56" s="15">
        <v>3717</v>
      </c>
      <c r="F56" s="15">
        <v>5351</v>
      </c>
      <c r="G56" s="15">
        <v>5598</v>
      </c>
      <c r="H56" s="28">
        <v>5935</v>
      </c>
      <c r="I56" s="28">
        <v>6572</v>
      </c>
      <c r="J56" s="33">
        <v>6700</v>
      </c>
      <c r="K56" s="33">
        <v>7099</v>
      </c>
      <c r="L56" s="33">
        <v>6654</v>
      </c>
      <c r="M56" s="70">
        <v>6504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13</v>
      </c>
      <c r="H57" s="28">
        <v>17</v>
      </c>
      <c r="I57" s="28">
        <v>9</v>
      </c>
      <c r="J57" s="33">
        <v>0</v>
      </c>
      <c r="K57" s="33">
        <v>12</v>
      </c>
      <c r="L57" s="33">
        <v>13</v>
      </c>
      <c r="M57" s="70">
        <v>17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21</v>
      </c>
      <c r="M58" s="74">
        <v>83</v>
      </c>
    </row>
    <row r="59" spans="1:13" ht="19.5" thickBot="1" x14ac:dyDescent="0.3">
      <c r="A59" s="249" t="s">
        <v>8</v>
      </c>
      <c r="B59" s="250"/>
      <c r="C59" s="174">
        <f>+SUM(C50:C58)</f>
        <v>8111</v>
      </c>
      <c r="D59" s="172">
        <f>+SUM(D50:D58)</f>
        <v>8867</v>
      </c>
      <c r="E59" s="172">
        <f t="shared" ref="E59:L59" si="2">+SUM(E50:E58)</f>
        <v>7844</v>
      </c>
      <c r="F59" s="172">
        <f t="shared" si="2"/>
        <v>10285</v>
      </c>
      <c r="G59" s="172">
        <f t="shared" si="2"/>
        <v>10928</v>
      </c>
      <c r="H59" s="172">
        <f t="shared" si="2"/>
        <v>11625</v>
      </c>
      <c r="I59" s="172">
        <f t="shared" si="2"/>
        <v>12582</v>
      </c>
      <c r="J59" s="172">
        <f t="shared" si="2"/>
        <v>12598</v>
      </c>
      <c r="K59" s="172">
        <f t="shared" si="2"/>
        <v>13206</v>
      </c>
      <c r="L59" s="172">
        <f t="shared" si="2"/>
        <v>12541</v>
      </c>
      <c r="M59" s="167">
        <f>+SUM(M50:M58)</f>
        <v>12317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120</v>
      </c>
      <c r="H65" s="33">
        <v>320</v>
      </c>
      <c r="I65" s="33">
        <v>390</v>
      </c>
      <c r="J65" s="33">
        <v>181</v>
      </c>
      <c r="K65" s="32">
        <v>276</v>
      </c>
      <c r="L65" s="32">
        <v>346</v>
      </c>
      <c r="M65" s="62">
        <v>367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12</v>
      </c>
      <c r="L66" s="32">
        <v>40</v>
      </c>
      <c r="M66" s="62">
        <v>34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1084</v>
      </c>
      <c r="H67" s="33">
        <v>1232</v>
      </c>
      <c r="I67" s="33">
        <v>1414</v>
      </c>
      <c r="J67" s="33">
        <v>1501</v>
      </c>
      <c r="K67" s="32">
        <v>1612</v>
      </c>
      <c r="L67" s="32">
        <v>1559</v>
      </c>
      <c r="M67" s="62">
        <v>1543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4126</v>
      </c>
      <c r="H68" s="33">
        <v>4193</v>
      </c>
      <c r="I68" s="33">
        <v>4260</v>
      </c>
      <c r="J68" s="33">
        <v>4244</v>
      </c>
      <c r="K68" s="32">
        <v>4336</v>
      </c>
      <c r="L68" s="32">
        <v>3991</v>
      </c>
      <c r="M68" s="62">
        <v>3899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1</v>
      </c>
      <c r="I69" s="33">
        <v>12</v>
      </c>
      <c r="J69" s="33">
        <v>12</v>
      </c>
      <c r="K69" s="32">
        <v>19</v>
      </c>
      <c r="L69" s="32">
        <v>51</v>
      </c>
      <c r="M69" s="62">
        <v>63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</v>
      </c>
      <c r="H70" s="33">
        <v>6</v>
      </c>
      <c r="I70" s="33">
        <v>0</v>
      </c>
      <c r="J70" s="33">
        <v>0</v>
      </c>
      <c r="K70" s="32">
        <v>15</v>
      </c>
      <c r="L70" s="32">
        <v>14</v>
      </c>
      <c r="M70" s="62">
        <v>22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5594</v>
      </c>
      <c r="H71" s="33">
        <v>5873</v>
      </c>
      <c r="I71" s="33">
        <v>6506</v>
      </c>
      <c r="J71" s="33">
        <v>6660</v>
      </c>
      <c r="K71" s="32">
        <v>6936</v>
      </c>
      <c r="L71" s="32">
        <v>6540</v>
      </c>
      <c r="M71" s="62">
        <v>6389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10928</v>
      </c>
      <c r="H76" s="172">
        <f t="shared" si="3"/>
        <v>11625</v>
      </c>
      <c r="I76" s="172">
        <f t="shared" ref="I76:M76" si="4">+SUM(I64:I75)</f>
        <v>12582</v>
      </c>
      <c r="J76" s="172">
        <f t="shared" si="4"/>
        <v>12598</v>
      </c>
      <c r="K76" s="172">
        <f t="shared" si="4"/>
        <v>13206</v>
      </c>
      <c r="L76" s="172">
        <f t="shared" si="4"/>
        <v>12541</v>
      </c>
      <c r="M76" s="173">
        <f t="shared" si="4"/>
        <v>12317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8111</v>
      </c>
      <c r="D82" s="84">
        <v>8865</v>
      </c>
      <c r="E82" s="84">
        <v>7842</v>
      </c>
      <c r="F82" s="84">
        <v>10280</v>
      </c>
      <c r="G82" s="84">
        <v>10904</v>
      </c>
      <c r="H82" s="85">
        <v>11522</v>
      </c>
      <c r="I82" s="85">
        <v>12449</v>
      </c>
      <c r="J82" s="85">
        <v>12571</v>
      </c>
      <c r="K82" s="86">
        <v>13151</v>
      </c>
      <c r="L82" s="86">
        <v>12312</v>
      </c>
      <c r="M82" s="87">
        <v>12003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2</v>
      </c>
      <c r="E84" s="15">
        <v>2</v>
      </c>
      <c r="F84" s="15">
        <v>5</v>
      </c>
      <c r="G84" s="15">
        <v>24</v>
      </c>
      <c r="H84" s="28">
        <v>103</v>
      </c>
      <c r="I84" s="28">
        <v>133</v>
      </c>
      <c r="J84" s="28">
        <v>27</v>
      </c>
      <c r="K84" s="32">
        <v>55</v>
      </c>
      <c r="L84" s="32">
        <v>229</v>
      </c>
      <c r="M84" s="88">
        <v>314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8111</v>
      </c>
      <c r="D87" s="164">
        <f t="shared" ref="D87:H87" si="5">+SUM(D82:D86)</f>
        <v>8867</v>
      </c>
      <c r="E87" s="164">
        <f t="shared" si="5"/>
        <v>7844</v>
      </c>
      <c r="F87" s="164">
        <f t="shared" si="5"/>
        <v>10285</v>
      </c>
      <c r="G87" s="164">
        <f t="shared" si="5"/>
        <v>10928</v>
      </c>
      <c r="H87" s="165">
        <f t="shared" si="5"/>
        <v>11625</v>
      </c>
      <c r="I87" s="165">
        <f>+SUM(I82:I86)</f>
        <v>12582</v>
      </c>
      <c r="J87" s="165">
        <f>+SUM(J82:J86)</f>
        <v>12598</v>
      </c>
      <c r="K87" s="166">
        <f>+SUM(K82:K86)</f>
        <v>13206</v>
      </c>
      <c r="L87" s="166">
        <f>+SUM(L82:L86)</f>
        <v>12541</v>
      </c>
      <c r="M87" s="167">
        <f>+SUM(M82:M86)</f>
        <v>12317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4418</v>
      </c>
      <c r="D93" s="91">
        <v>4866</v>
      </c>
      <c r="E93" s="91">
        <v>4180</v>
      </c>
      <c r="F93" s="91">
        <v>5565</v>
      </c>
      <c r="G93" s="91">
        <v>5824</v>
      </c>
      <c r="H93" s="92">
        <v>6173</v>
      </c>
      <c r="I93" s="92">
        <v>6633</v>
      </c>
      <c r="J93" s="86">
        <v>6796</v>
      </c>
      <c r="K93" s="86">
        <v>7219</v>
      </c>
      <c r="L93" s="86">
        <v>6839</v>
      </c>
      <c r="M93" s="87">
        <v>6695</v>
      </c>
    </row>
    <row r="94" spans="1:13" ht="18.75" x14ac:dyDescent="0.25">
      <c r="A94" s="245" t="s">
        <v>35</v>
      </c>
      <c r="B94" s="246"/>
      <c r="C94" s="63">
        <v>3693</v>
      </c>
      <c r="D94" s="15">
        <v>4001</v>
      </c>
      <c r="E94" s="15">
        <v>3664</v>
      </c>
      <c r="F94" s="15">
        <v>4720</v>
      </c>
      <c r="G94" s="15">
        <v>5104</v>
      </c>
      <c r="H94" s="28">
        <v>5452</v>
      </c>
      <c r="I94" s="28">
        <v>5949</v>
      </c>
      <c r="J94" s="28">
        <v>5802</v>
      </c>
      <c r="K94" s="32">
        <v>5987</v>
      </c>
      <c r="L94" s="32">
        <v>5702</v>
      </c>
      <c r="M94" s="88">
        <v>5622</v>
      </c>
    </row>
    <row r="95" spans="1:13" ht="19.5" thickBot="1" x14ac:dyDescent="0.3">
      <c r="A95" s="249" t="s">
        <v>8</v>
      </c>
      <c r="B95" s="250"/>
      <c r="C95" s="158">
        <f>+SUM(C93:C94)</f>
        <v>8111</v>
      </c>
      <c r="D95" s="164">
        <f t="shared" ref="D95:M95" si="6">+SUM(D93:D94)</f>
        <v>8867</v>
      </c>
      <c r="E95" s="164">
        <f t="shared" si="6"/>
        <v>7844</v>
      </c>
      <c r="F95" s="164">
        <f t="shared" si="6"/>
        <v>10285</v>
      </c>
      <c r="G95" s="164">
        <f t="shared" si="6"/>
        <v>10928</v>
      </c>
      <c r="H95" s="165">
        <f t="shared" si="6"/>
        <v>11625</v>
      </c>
      <c r="I95" s="165">
        <f t="shared" si="6"/>
        <v>12582</v>
      </c>
      <c r="J95" s="165">
        <f t="shared" si="6"/>
        <v>12598</v>
      </c>
      <c r="K95" s="166">
        <f t="shared" si="6"/>
        <v>13206</v>
      </c>
      <c r="L95" s="166">
        <f t="shared" si="6"/>
        <v>12541</v>
      </c>
      <c r="M95" s="167">
        <f t="shared" si="6"/>
        <v>12317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0.1111111111111111</v>
      </c>
      <c r="D100" s="209">
        <v>0.13636363636363635</v>
      </c>
      <c r="E100" s="209">
        <v>4.3478260869565216E-2</v>
      </c>
      <c r="F100" s="209">
        <v>0.15</v>
      </c>
      <c r="G100" s="210">
        <v>6.25E-2</v>
      </c>
    </row>
    <row r="101" spans="1:10" ht="18.75" x14ac:dyDescent="0.25">
      <c r="A101" s="245" t="s">
        <v>4</v>
      </c>
      <c r="B101" s="246"/>
      <c r="C101" s="209">
        <v>8.2256390906518248E-2</v>
      </c>
      <c r="D101" s="209">
        <v>9.3374286967968401E-2</v>
      </c>
      <c r="E101" s="209">
        <v>8.8913754518850058E-2</v>
      </c>
      <c r="F101" s="209">
        <v>8.6320715300409454E-2</v>
      </c>
      <c r="G101" s="210">
        <v>0.11723319488005425</v>
      </c>
    </row>
    <row r="102" spans="1:10" ht="19.5" thickBot="1" x14ac:dyDescent="0.3">
      <c r="A102" s="249" t="s">
        <v>41</v>
      </c>
      <c r="B102" s="250"/>
      <c r="C102" s="162">
        <v>8.2329695144900267E-2</v>
      </c>
      <c r="D102" s="162">
        <v>9.3457125339406144E-2</v>
      </c>
      <c r="E102" s="162">
        <v>8.8823984193797778E-2</v>
      </c>
      <c r="F102" s="162">
        <v>8.6426962542754657E-2</v>
      </c>
      <c r="G102" s="163">
        <v>0.11715906205028359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11298</v>
      </c>
      <c r="D111" s="95">
        <v>9693</v>
      </c>
      <c r="E111" s="96">
        <f t="shared" si="8"/>
        <v>0.85793945831120555</v>
      </c>
      <c r="G111" s="241" t="s">
        <v>4</v>
      </c>
      <c r="H111" s="242"/>
      <c r="I111" s="98">
        <v>23</v>
      </c>
      <c r="J111"/>
    </row>
    <row r="112" spans="1:10" ht="18.75" x14ac:dyDescent="0.25">
      <c r="A112" s="241" t="s">
        <v>5</v>
      </c>
      <c r="B112" s="248"/>
      <c r="C112" s="63">
        <f t="shared" si="7"/>
        <v>604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28</v>
      </c>
      <c r="J112"/>
    </row>
    <row r="113" spans="1:10" ht="18.75" x14ac:dyDescent="0.25">
      <c r="A113" s="241" t="s">
        <v>6</v>
      </c>
      <c r="B113" s="248"/>
      <c r="C113" s="63">
        <f t="shared" si="7"/>
        <v>350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15</v>
      </c>
      <c r="J113"/>
    </row>
    <row r="114" spans="1:10" ht="18.75" x14ac:dyDescent="0.25">
      <c r="A114" s="241" t="s">
        <v>7</v>
      </c>
      <c r="B114" s="248"/>
      <c r="C114" s="63">
        <f t="shared" si="7"/>
        <v>65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6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12317</v>
      </c>
      <c r="D115" s="159">
        <f>+SUM(D109:D114)</f>
        <v>9693</v>
      </c>
      <c r="E115" s="160">
        <f t="shared" si="8"/>
        <v>0.78696111066006336</v>
      </c>
      <c r="G115" s="268" t="s">
        <v>8</v>
      </c>
      <c r="H115" s="269"/>
      <c r="I115" s="161">
        <f>+SUM(I109:I114)</f>
        <v>72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3557</v>
      </c>
      <c r="D123" s="243">
        <f>+C123+C124</f>
        <v>5402</v>
      </c>
      <c r="E123" s="103">
        <v>3507</v>
      </c>
      <c r="F123" s="243">
        <f>+E123+E124</f>
        <v>5335</v>
      </c>
      <c r="G123" s="67">
        <v>1813</v>
      </c>
      <c r="H123" s="253">
        <f>+G123+G124</f>
        <v>2940</v>
      </c>
    </row>
    <row r="124" spans="1:10" ht="18.75" x14ac:dyDescent="0.25">
      <c r="A124" s="267"/>
      <c r="B124" s="105">
        <v>2</v>
      </c>
      <c r="C124" s="99">
        <v>1845</v>
      </c>
      <c r="D124" s="244"/>
      <c r="E124" s="99">
        <v>1828</v>
      </c>
      <c r="F124" s="244"/>
      <c r="G124" s="99">
        <v>1127</v>
      </c>
      <c r="H124" s="244"/>
    </row>
    <row r="125" spans="1:10" ht="18.75" x14ac:dyDescent="0.25">
      <c r="A125" s="266">
        <v>2017</v>
      </c>
      <c r="B125" s="106">
        <v>1</v>
      </c>
      <c r="C125" s="100">
        <v>3168</v>
      </c>
      <c r="D125" s="254">
        <f>+C125+C126</f>
        <v>6291</v>
      </c>
      <c r="E125" s="100">
        <v>2964</v>
      </c>
      <c r="F125" s="254">
        <f>+E125+E126</f>
        <v>6012</v>
      </c>
      <c r="G125" s="100">
        <v>2884</v>
      </c>
      <c r="H125" s="254">
        <f>+G125+G126</f>
        <v>5613</v>
      </c>
    </row>
    <row r="126" spans="1:10" ht="18.75" x14ac:dyDescent="0.25">
      <c r="A126" s="267"/>
      <c r="B126" s="105">
        <v>2</v>
      </c>
      <c r="C126" s="99">
        <v>3123</v>
      </c>
      <c r="D126" s="244"/>
      <c r="E126" s="99">
        <v>3048</v>
      </c>
      <c r="F126" s="244"/>
      <c r="G126" s="99">
        <v>2729</v>
      </c>
      <c r="H126" s="244"/>
    </row>
    <row r="127" spans="1:10" ht="18.75" x14ac:dyDescent="0.25">
      <c r="A127" s="266">
        <v>2018</v>
      </c>
      <c r="B127" s="106">
        <v>1</v>
      </c>
      <c r="C127" s="100">
        <v>3423</v>
      </c>
      <c r="D127" s="254">
        <f>+C127+C128</f>
        <v>5808</v>
      </c>
      <c r="E127" s="100">
        <v>3190</v>
      </c>
      <c r="F127" s="254">
        <f>+E127+E128</f>
        <v>5106</v>
      </c>
      <c r="G127" s="100">
        <v>2330</v>
      </c>
      <c r="H127" s="254">
        <f>+G127+G128</f>
        <v>3661</v>
      </c>
    </row>
    <row r="128" spans="1:10" ht="18.75" x14ac:dyDescent="0.25">
      <c r="A128" s="267"/>
      <c r="B128" s="105">
        <v>2</v>
      </c>
      <c r="C128" s="99">
        <v>2385</v>
      </c>
      <c r="D128" s="244"/>
      <c r="E128" s="99">
        <v>1916</v>
      </c>
      <c r="F128" s="244"/>
      <c r="G128" s="99">
        <v>1331</v>
      </c>
      <c r="H128" s="244"/>
    </row>
    <row r="129" spans="1:28" ht="18.75" x14ac:dyDescent="0.25">
      <c r="A129" s="266">
        <v>2019</v>
      </c>
      <c r="B129" s="106">
        <v>1</v>
      </c>
      <c r="C129" s="100">
        <v>2614</v>
      </c>
      <c r="D129" s="254">
        <f>+C129+C130</f>
        <v>4155</v>
      </c>
      <c r="E129" s="100">
        <v>2773</v>
      </c>
      <c r="F129" s="254">
        <f>+E129+E130</f>
        <v>4642</v>
      </c>
      <c r="G129" s="100">
        <v>2263</v>
      </c>
      <c r="H129" s="254">
        <f>+G129+G130</f>
        <v>3759</v>
      </c>
    </row>
    <row r="130" spans="1:28" ht="18.75" x14ac:dyDescent="0.25">
      <c r="A130" s="267"/>
      <c r="B130" s="105">
        <v>2</v>
      </c>
      <c r="C130" s="99">
        <v>1541</v>
      </c>
      <c r="D130" s="244"/>
      <c r="E130" s="99">
        <v>1869</v>
      </c>
      <c r="F130" s="244"/>
      <c r="G130" s="99">
        <v>1496</v>
      </c>
      <c r="H130" s="244"/>
    </row>
    <row r="131" spans="1:28" ht="18.75" x14ac:dyDescent="0.25">
      <c r="A131" s="266">
        <v>2022</v>
      </c>
      <c r="B131" s="106">
        <v>1</v>
      </c>
      <c r="C131" s="100">
        <v>4111</v>
      </c>
      <c r="D131" s="254">
        <f>+C131+C132</f>
        <v>6133</v>
      </c>
      <c r="E131" s="100">
        <v>3962</v>
      </c>
      <c r="F131" s="254">
        <f>+E131+E132</f>
        <v>5737</v>
      </c>
      <c r="G131" s="100">
        <v>3159</v>
      </c>
      <c r="H131" s="254">
        <f>+G131+G132</f>
        <v>4274</v>
      </c>
    </row>
    <row r="132" spans="1:28" ht="18.75" x14ac:dyDescent="0.25">
      <c r="A132" s="267"/>
      <c r="B132" s="105">
        <v>2</v>
      </c>
      <c r="C132" s="99">
        <v>2022</v>
      </c>
      <c r="D132" s="244"/>
      <c r="E132" s="99">
        <v>1775</v>
      </c>
      <c r="F132" s="244"/>
      <c r="G132" s="99">
        <v>1115</v>
      </c>
      <c r="H132" s="244"/>
    </row>
    <row r="133" spans="1:28" ht="18.75" x14ac:dyDescent="0.25">
      <c r="A133" s="266">
        <v>2021</v>
      </c>
      <c r="B133" s="106">
        <v>1</v>
      </c>
      <c r="C133" s="100">
        <v>3252</v>
      </c>
      <c r="D133" s="254">
        <f>+C133+C134</f>
        <v>4998</v>
      </c>
      <c r="E133" s="100">
        <v>3108</v>
      </c>
      <c r="F133" s="254">
        <f>+E133+E134</f>
        <v>4705</v>
      </c>
      <c r="G133" s="100">
        <v>2229</v>
      </c>
      <c r="H133" s="254">
        <f>+G133+G134</f>
        <v>3404</v>
      </c>
    </row>
    <row r="134" spans="1:28" ht="18.75" x14ac:dyDescent="0.25">
      <c r="A134" s="267"/>
      <c r="B134" s="105">
        <v>2</v>
      </c>
      <c r="C134" s="99">
        <v>1746</v>
      </c>
      <c r="D134" s="244"/>
      <c r="E134" s="99">
        <v>1597</v>
      </c>
      <c r="F134" s="244"/>
      <c r="G134" s="99">
        <v>1175</v>
      </c>
      <c r="H134" s="244"/>
    </row>
    <row r="135" spans="1:28" ht="18.75" x14ac:dyDescent="0.25">
      <c r="A135" s="303">
        <v>2022</v>
      </c>
      <c r="B135" s="107">
        <v>1</v>
      </c>
      <c r="C135" s="101">
        <v>3557</v>
      </c>
      <c r="D135" s="255">
        <f>+C135+C136</f>
        <v>5081</v>
      </c>
      <c r="E135" s="101">
        <v>3116</v>
      </c>
      <c r="F135" s="255">
        <f>+E135+E136</f>
        <v>4627</v>
      </c>
      <c r="G135" s="101">
        <v>2317</v>
      </c>
      <c r="H135" s="255">
        <f>+G135+G136</f>
        <v>3199</v>
      </c>
    </row>
    <row r="136" spans="1:28" ht="19.5" thickBot="1" x14ac:dyDescent="0.3">
      <c r="A136" s="304"/>
      <c r="B136" s="108">
        <v>2</v>
      </c>
      <c r="C136" s="102">
        <v>1524</v>
      </c>
      <c r="D136" s="256"/>
      <c r="E136" s="102">
        <v>1511</v>
      </c>
      <c r="F136" s="256"/>
      <c r="G136" s="102">
        <v>882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74</v>
      </c>
      <c r="F141" s="110">
        <f t="shared" si="9"/>
        <v>248</v>
      </c>
      <c r="G141" s="110">
        <f t="shared" si="9"/>
        <v>215</v>
      </c>
      <c r="H141" s="110">
        <f t="shared" si="9"/>
        <v>40</v>
      </c>
      <c r="I141" s="111">
        <f t="shared" si="9"/>
        <v>0</v>
      </c>
      <c r="J141" s="297">
        <f>+SUM(B141:I141)</f>
        <v>577</v>
      </c>
      <c r="M141" s="3">
        <v>0</v>
      </c>
      <c r="N141" s="22">
        <v>0</v>
      </c>
      <c r="O141" s="22">
        <v>0</v>
      </c>
      <c r="P141" s="22">
        <v>74</v>
      </c>
      <c r="Q141" s="22">
        <v>248</v>
      </c>
      <c r="R141" s="22">
        <v>215</v>
      </c>
      <c r="S141" s="22">
        <v>40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0.12824956672443674</v>
      </c>
      <c r="F142" s="113">
        <f>+IF($J$141=0,"",(F141/$J$141))</f>
        <v>0.42980935875216636</v>
      </c>
      <c r="G142" s="113">
        <f t="shared" si="10"/>
        <v>0.37261698440207974</v>
      </c>
      <c r="H142" s="113">
        <f t="shared" si="10"/>
        <v>6.9324090121317156E-2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99</v>
      </c>
      <c r="Q142" s="22">
        <v>211</v>
      </c>
      <c r="R142" s="22">
        <v>324</v>
      </c>
      <c r="S142" s="22">
        <v>84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99</v>
      </c>
      <c r="F143" s="116">
        <f t="shared" si="11"/>
        <v>211</v>
      </c>
      <c r="G143" s="116">
        <f t="shared" si="11"/>
        <v>324</v>
      </c>
      <c r="H143" s="116">
        <f t="shared" si="11"/>
        <v>84</v>
      </c>
      <c r="I143" s="117">
        <f t="shared" si="11"/>
        <v>0</v>
      </c>
      <c r="J143" s="235">
        <f>+SUM(B143:I143)</f>
        <v>718</v>
      </c>
      <c r="M143" s="3">
        <v>0</v>
      </c>
      <c r="N143" s="22">
        <v>0</v>
      </c>
      <c r="O143" s="22">
        <v>0</v>
      </c>
      <c r="P143" s="22">
        <v>108</v>
      </c>
      <c r="Q143" s="22">
        <v>192</v>
      </c>
      <c r="R143" s="22">
        <v>347</v>
      </c>
      <c r="S143" s="22">
        <v>78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0.13788300835654596</v>
      </c>
      <c r="F144" s="119">
        <f t="shared" si="12"/>
        <v>0.29387186629526463</v>
      </c>
      <c r="G144" s="119">
        <f t="shared" si="12"/>
        <v>0.45125348189415043</v>
      </c>
      <c r="H144" s="119">
        <f t="shared" si="12"/>
        <v>0.11699164345403899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114</v>
      </c>
      <c r="Q144" s="3">
        <v>185</v>
      </c>
      <c r="R144" s="3">
        <v>356</v>
      </c>
      <c r="S144" s="3">
        <v>67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108</v>
      </c>
      <c r="F145" s="116">
        <f t="shared" si="13"/>
        <v>192</v>
      </c>
      <c r="G145" s="116">
        <f t="shared" si="13"/>
        <v>347</v>
      </c>
      <c r="H145" s="116">
        <f t="shared" si="13"/>
        <v>78</v>
      </c>
      <c r="I145" s="117">
        <f t="shared" si="13"/>
        <v>0</v>
      </c>
      <c r="J145" s="235">
        <f>+SUM(B145:I145)</f>
        <v>725</v>
      </c>
      <c r="M145" s="3">
        <v>0</v>
      </c>
      <c r="N145" s="3">
        <v>0</v>
      </c>
      <c r="O145" s="3">
        <v>0</v>
      </c>
      <c r="P145" s="3">
        <v>128</v>
      </c>
      <c r="Q145" s="3">
        <v>181</v>
      </c>
      <c r="R145" s="3">
        <v>369</v>
      </c>
      <c r="S145" s="3">
        <v>75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0.1489655172413793</v>
      </c>
      <c r="F146" s="119">
        <f t="shared" si="14"/>
        <v>0.26482758620689656</v>
      </c>
      <c r="G146" s="119">
        <f t="shared" si="14"/>
        <v>0.4786206896551724</v>
      </c>
      <c r="H146" s="119">
        <f t="shared" si="14"/>
        <v>0.10758620689655173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88</v>
      </c>
      <c r="Q146" s="3">
        <v>139</v>
      </c>
      <c r="R146" s="3">
        <v>368</v>
      </c>
      <c r="S146" s="3">
        <v>103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114</v>
      </c>
      <c r="F147" s="116">
        <f t="shared" si="15"/>
        <v>185</v>
      </c>
      <c r="G147" s="116">
        <f t="shared" si="15"/>
        <v>356</v>
      </c>
      <c r="H147" s="116">
        <f t="shared" si="15"/>
        <v>67</v>
      </c>
      <c r="I147" s="117">
        <f t="shared" si="15"/>
        <v>0</v>
      </c>
      <c r="J147" s="235">
        <f>+SUM(B147:I147)</f>
        <v>722</v>
      </c>
      <c r="M147" s="3">
        <v>0</v>
      </c>
      <c r="N147" s="3">
        <v>0</v>
      </c>
      <c r="O147" s="3">
        <v>0</v>
      </c>
      <c r="P147" s="3">
        <v>95</v>
      </c>
      <c r="Q147" s="3">
        <v>119</v>
      </c>
      <c r="R147" s="3">
        <v>358</v>
      </c>
      <c r="S147" s="3">
        <v>92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0.15789473684210525</v>
      </c>
      <c r="F148" s="119">
        <f t="shared" si="16"/>
        <v>0.25623268698060941</v>
      </c>
      <c r="G148" s="119">
        <f t="shared" si="16"/>
        <v>0.49307479224376732</v>
      </c>
      <c r="H148" s="119">
        <f t="shared" si="16"/>
        <v>9.2797783933518008E-2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128</v>
      </c>
      <c r="F149" s="116">
        <f t="shared" si="17"/>
        <v>181</v>
      </c>
      <c r="G149" s="116">
        <f t="shared" si="17"/>
        <v>369</v>
      </c>
      <c r="H149" s="116">
        <f t="shared" si="17"/>
        <v>75</v>
      </c>
      <c r="I149" s="117">
        <f t="shared" si="17"/>
        <v>0</v>
      </c>
      <c r="J149" s="235">
        <f>+SUM(B149:I149)</f>
        <v>753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0.16998671978751659</v>
      </c>
      <c r="F150" s="119">
        <f t="shared" si="18"/>
        <v>0.2403718459495352</v>
      </c>
      <c r="G150" s="119">
        <f t="shared" si="18"/>
        <v>0.49003984063745021</v>
      </c>
      <c r="H150" s="119">
        <f t="shared" si="18"/>
        <v>9.9601593625498003E-2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88</v>
      </c>
      <c r="F151" s="116">
        <f t="shared" si="19"/>
        <v>139</v>
      </c>
      <c r="G151" s="116">
        <f t="shared" si="19"/>
        <v>368</v>
      </c>
      <c r="H151" s="116">
        <f t="shared" si="19"/>
        <v>103</v>
      </c>
      <c r="I151" s="117">
        <f t="shared" si="19"/>
        <v>0</v>
      </c>
      <c r="J151" s="235">
        <f>+SUM(B151:I151)</f>
        <v>698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0.12607449856733524</v>
      </c>
      <c r="F152" s="119">
        <f t="shared" si="20"/>
        <v>0.1991404011461318</v>
      </c>
      <c r="G152" s="119">
        <f t="shared" si="20"/>
        <v>0.52722063037249278</v>
      </c>
      <c r="H152" s="119">
        <f t="shared" si="20"/>
        <v>0.14756446991404013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95</v>
      </c>
      <c r="F153" s="122">
        <f t="shared" si="21"/>
        <v>119</v>
      </c>
      <c r="G153" s="122">
        <f t="shared" si="21"/>
        <v>358</v>
      </c>
      <c r="H153" s="122">
        <f t="shared" si="21"/>
        <v>92</v>
      </c>
      <c r="I153" s="123">
        <f t="shared" si="21"/>
        <v>0</v>
      </c>
      <c r="J153" s="259">
        <f>+SUM(B153:I153)</f>
        <v>664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0.14307228915662651</v>
      </c>
      <c r="F154" s="125">
        <f t="shared" si="22"/>
        <v>0.17921686746987953</v>
      </c>
      <c r="G154" s="125">
        <f t="shared" si="22"/>
        <v>0.53915662650602414</v>
      </c>
      <c r="H154" s="125">
        <f t="shared" si="22"/>
        <v>0.13855421686746988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297</v>
      </c>
      <c r="C159" s="83">
        <f t="shared" ref="C159:E159" si="23">+N159</f>
        <v>100</v>
      </c>
      <c r="D159" s="83">
        <f t="shared" si="23"/>
        <v>180</v>
      </c>
      <c r="E159" s="110">
        <f t="shared" si="23"/>
        <v>0</v>
      </c>
      <c r="F159" s="297">
        <f>+SUM(B159:E159)</f>
        <v>577</v>
      </c>
      <c r="G159" s="83">
        <f>Q159</f>
        <v>189</v>
      </c>
      <c r="H159" s="110">
        <f>R159</f>
        <v>388</v>
      </c>
      <c r="I159" s="297">
        <f>+SUM(G159:H159)</f>
        <v>577</v>
      </c>
      <c r="J159" s="34"/>
      <c r="M159" s="3">
        <v>297</v>
      </c>
      <c r="N159" s="3">
        <v>100</v>
      </c>
      <c r="O159" s="3">
        <v>180</v>
      </c>
      <c r="P159" s="3">
        <v>0</v>
      </c>
      <c r="Q159" s="3">
        <v>189</v>
      </c>
      <c r="R159" s="3">
        <v>388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0.51473136915077988</v>
      </c>
      <c r="C160" s="30">
        <f t="shared" ref="C160:E160" si="24">+IF($F$159=0,"",(C159/$F$159))</f>
        <v>0.1733102253032929</v>
      </c>
      <c r="D160" s="30">
        <f t="shared" si="24"/>
        <v>0.31195840554592719</v>
      </c>
      <c r="E160" s="113">
        <f t="shared" si="24"/>
        <v>0</v>
      </c>
      <c r="F160" s="298"/>
      <c r="G160" s="30">
        <f>+IF($I$159=0,"",(G159/$I$159))</f>
        <v>0.32755632582322358</v>
      </c>
      <c r="H160" s="113">
        <f>+IF($I$159=0,"",(H159/$I$159))</f>
        <v>0.67244367417677642</v>
      </c>
      <c r="I160" s="298"/>
      <c r="J160" s="34"/>
      <c r="M160" s="3">
        <v>311</v>
      </c>
      <c r="N160" s="3">
        <v>96</v>
      </c>
      <c r="O160" s="3">
        <v>311</v>
      </c>
      <c r="P160" s="3">
        <v>0</v>
      </c>
      <c r="Q160" s="3">
        <v>248</v>
      </c>
      <c r="R160" s="3">
        <v>470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311</v>
      </c>
      <c r="C161" s="25">
        <f t="shared" ref="C161:E161" si="25">+N160</f>
        <v>96</v>
      </c>
      <c r="D161" s="25">
        <f t="shared" si="25"/>
        <v>311</v>
      </c>
      <c r="E161" s="116">
        <f t="shared" si="25"/>
        <v>0</v>
      </c>
      <c r="F161" s="235">
        <f>+SUM(B161:E161)</f>
        <v>718</v>
      </c>
      <c r="G161" s="25">
        <f>Q160</f>
        <v>248</v>
      </c>
      <c r="H161" s="116">
        <f>R160</f>
        <v>470</v>
      </c>
      <c r="I161" s="235">
        <f>+SUM(G161:H161)</f>
        <v>718</v>
      </c>
      <c r="J161" s="34"/>
      <c r="M161" s="3">
        <v>201</v>
      </c>
      <c r="N161" s="3">
        <v>224</v>
      </c>
      <c r="O161" s="3">
        <v>300</v>
      </c>
      <c r="P161" s="3">
        <v>0</v>
      </c>
      <c r="Q161" s="3">
        <v>279</v>
      </c>
      <c r="R161" s="3">
        <v>446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0.43314763231197773</v>
      </c>
      <c r="C162" s="29">
        <f t="shared" ref="C162:E162" si="26">+IF($F$161=0,"",(C161/$F$161))</f>
        <v>0.13370473537604458</v>
      </c>
      <c r="D162" s="29">
        <f t="shared" si="26"/>
        <v>0.43314763231197773</v>
      </c>
      <c r="E162" s="119">
        <f t="shared" si="26"/>
        <v>0</v>
      </c>
      <c r="F162" s="236"/>
      <c r="G162" s="29">
        <f>+IF($I$161=0,"",(G161/$I$161))</f>
        <v>0.34540389972144847</v>
      </c>
      <c r="H162" s="119">
        <f>+IF($I$161=0,"",(H161/$I$161))</f>
        <v>0.65459610027855153</v>
      </c>
      <c r="I162" s="236"/>
      <c r="J162" s="34"/>
      <c r="M162" s="3">
        <v>167</v>
      </c>
      <c r="N162" s="3">
        <v>221</v>
      </c>
      <c r="O162" s="3">
        <v>334</v>
      </c>
      <c r="P162" s="3">
        <v>0</v>
      </c>
      <c r="Q162" s="3">
        <v>279</v>
      </c>
      <c r="R162" s="3">
        <v>443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201</v>
      </c>
      <c r="C163" s="25">
        <f t="shared" ref="C163:E163" si="27">+N161</f>
        <v>224</v>
      </c>
      <c r="D163" s="25">
        <f t="shared" si="27"/>
        <v>300</v>
      </c>
      <c r="E163" s="116">
        <f t="shared" si="27"/>
        <v>0</v>
      </c>
      <c r="F163" s="235">
        <f>+SUM(B163:E163)</f>
        <v>725</v>
      </c>
      <c r="G163" s="25">
        <f>Q161</f>
        <v>279</v>
      </c>
      <c r="H163" s="116">
        <f>R161</f>
        <v>446</v>
      </c>
      <c r="I163" s="235">
        <f>+SUM(G163:H163)</f>
        <v>725</v>
      </c>
      <c r="J163" s="34"/>
      <c r="M163" s="3">
        <v>128</v>
      </c>
      <c r="N163" s="3">
        <v>204</v>
      </c>
      <c r="O163" s="3">
        <v>421</v>
      </c>
      <c r="P163" s="3">
        <v>0</v>
      </c>
      <c r="Q163" s="3">
        <v>309</v>
      </c>
      <c r="R163" s="3">
        <v>444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0.27724137931034482</v>
      </c>
      <c r="C164" s="29">
        <f t="shared" ref="C164:E164" si="28">+IF($F$163=0,"",(C163/$F$163))</f>
        <v>0.30896551724137933</v>
      </c>
      <c r="D164" s="29">
        <f t="shared" si="28"/>
        <v>0.41379310344827586</v>
      </c>
      <c r="E164" s="119">
        <f t="shared" si="28"/>
        <v>0</v>
      </c>
      <c r="F164" s="236"/>
      <c r="G164" s="29">
        <f>+IF($I$163=0,"",(G163/$I$163))</f>
        <v>0.38482758620689655</v>
      </c>
      <c r="H164" s="119">
        <f>+IF($I$163=0,"",(H163/$I$163))</f>
        <v>0.6151724137931035</v>
      </c>
      <c r="I164" s="236"/>
      <c r="J164" s="34"/>
      <c r="M164" s="3">
        <v>116</v>
      </c>
      <c r="N164" s="3">
        <v>169</v>
      </c>
      <c r="O164" s="3">
        <v>413</v>
      </c>
      <c r="P164" s="3">
        <v>0</v>
      </c>
      <c r="Q164" s="3">
        <v>304</v>
      </c>
      <c r="R164" s="3">
        <v>394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167</v>
      </c>
      <c r="C165" s="19">
        <f t="shared" ref="C165:E165" si="29">+N162</f>
        <v>221</v>
      </c>
      <c r="D165" s="19">
        <f t="shared" si="29"/>
        <v>334</v>
      </c>
      <c r="E165" s="122">
        <f t="shared" si="29"/>
        <v>0</v>
      </c>
      <c r="F165" s="235">
        <f>+SUM(B165:E165)</f>
        <v>722</v>
      </c>
      <c r="G165" s="25">
        <f>Q162</f>
        <v>279</v>
      </c>
      <c r="H165" s="116">
        <f>R162</f>
        <v>443</v>
      </c>
      <c r="I165" s="235">
        <f>+SUM(G165:H165)</f>
        <v>722</v>
      </c>
      <c r="J165" s="34"/>
      <c r="M165" s="3">
        <v>57</v>
      </c>
      <c r="N165" s="3">
        <v>190</v>
      </c>
      <c r="O165" s="3">
        <v>417</v>
      </c>
      <c r="P165" s="3">
        <v>0</v>
      </c>
      <c r="Q165" s="3">
        <v>291</v>
      </c>
      <c r="R165" s="3">
        <v>373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0.23130193905817176</v>
      </c>
      <c r="C166" s="29">
        <f>+IF($F$165=0,"",(C165/$F$165))</f>
        <v>0.30609418282548478</v>
      </c>
      <c r="D166" s="29">
        <f t="shared" ref="D166:E166" si="30">+IF($F$165=0,"",(D165/$F$165))</f>
        <v>0.46260387811634351</v>
      </c>
      <c r="E166" s="119">
        <f t="shared" si="30"/>
        <v>0</v>
      </c>
      <c r="F166" s="236"/>
      <c r="G166" s="29">
        <f>+IF($I$165=0,"",(G165/$I$165))</f>
        <v>0.38642659279778391</v>
      </c>
      <c r="H166" s="119">
        <f>+IF($I$165=0,"",(H165/$I$165))</f>
        <v>0.61357340720221609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128</v>
      </c>
      <c r="C167" s="19">
        <f t="shared" ref="C167:E167" si="31">+N163</f>
        <v>204</v>
      </c>
      <c r="D167" s="19">
        <f t="shared" si="31"/>
        <v>421</v>
      </c>
      <c r="E167" s="122">
        <f t="shared" si="31"/>
        <v>0</v>
      </c>
      <c r="F167" s="235">
        <f>+SUM(B167:E167)</f>
        <v>753</v>
      </c>
      <c r="G167" s="25">
        <f>Q163</f>
        <v>309</v>
      </c>
      <c r="H167" s="116">
        <f>R163</f>
        <v>444</v>
      </c>
      <c r="I167" s="235">
        <f>+SUM(G167:H167)</f>
        <v>753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0.16998671978751659</v>
      </c>
      <c r="C168" s="29">
        <f>+IF($F$167=0,"",(C167/$F$167))</f>
        <v>0.27091633466135456</v>
      </c>
      <c r="D168" s="29">
        <f>+IF($F$167=0,"",(D167/$F$167))</f>
        <v>0.55909694555112877</v>
      </c>
      <c r="E168" s="119">
        <f>+IF($F$167=0,"",(E167/$F$167))</f>
        <v>0</v>
      </c>
      <c r="F168" s="236"/>
      <c r="G168" s="29">
        <f>+IF($I$167=0,"",(G167/$I$167))</f>
        <v>0.41035856573705182</v>
      </c>
      <c r="H168" s="119">
        <f>+IF($I$167=0,"",(H167/$I$167))</f>
        <v>0.58964143426294824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116</v>
      </c>
      <c r="C169" s="19">
        <f t="shared" ref="C169:E169" si="32">+N164</f>
        <v>169</v>
      </c>
      <c r="D169" s="19">
        <f t="shared" si="32"/>
        <v>413</v>
      </c>
      <c r="E169" s="122">
        <f t="shared" si="32"/>
        <v>0</v>
      </c>
      <c r="F169" s="235">
        <f>+SUM(B169:E169)</f>
        <v>698</v>
      </c>
      <c r="G169" s="25">
        <f>Q164</f>
        <v>304</v>
      </c>
      <c r="H169" s="116">
        <f>R164</f>
        <v>394</v>
      </c>
      <c r="I169" s="277">
        <f>+SUM(G169:H169)</f>
        <v>698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0.166189111747851</v>
      </c>
      <c r="C170" s="29">
        <f>+IF($F$169=0,"",(C169/$F$169))</f>
        <v>0.24212034383954154</v>
      </c>
      <c r="D170" s="29">
        <f>+IF($F$169=0,"",(D169/$F$169))</f>
        <v>0.59169054441260749</v>
      </c>
      <c r="E170" s="119">
        <f>+IF($F$169=0,"",(E169/$F$169))</f>
        <v>0</v>
      </c>
      <c r="F170" s="236"/>
      <c r="G170" s="29">
        <f>+IF($I$169=0,"",(G169/$I$169))</f>
        <v>0.4355300859598854</v>
      </c>
      <c r="H170" s="119">
        <f>+IF($I$169=0,"",(H169/$I$169))</f>
        <v>0.5644699140401146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57</v>
      </c>
      <c r="C171" s="19">
        <f t="shared" ref="C171:E171" si="33">+N165</f>
        <v>190</v>
      </c>
      <c r="D171" s="19">
        <f t="shared" si="33"/>
        <v>417</v>
      </c>
      <c r="E171" s="122">
        <f t="shared" si="33"/>
        <v>0</v>
      </c>
      <c r="F171" s="259">
        <f>+SUM(B171:E171)</f>
        <v>664</v>
      </c>
      <c r="G171" s="19">
        <f>Q165</f>
        <v>291</v>
      </c>
      <c r="H171" s="122">
        <f>R165</f>
        <v>373</v>
      </c>
      <c r="I171" s="259">
        <f>+SUM(G171:H171)</f>
        <v>664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8.5843373493975902E-2</v>
      </c>
      <c r="C172" s="127">
        <f t="shared" ref="C172:E172" si="34">+IF($F$171=0,"",(C171/$F$171))</f>
        <v>0.28614457831325302</v>
      </c>
      <c r="D172" s="127">
        <f t="shared" si="34"/>
        <v>0.62801204819277112</v>
      </c>
      <c r="E172" s="125">
        <f t="shared" si="34"/>
        <v>0</v>
      </c>
      <c r="F172" s="260"/>
      <c r="G172" s="127">
        <f>+IF($I$171=0,"",(G171/$I$171))</f>
        <v>0.43825301204819278</v>
      </c>
      <c r="H172" s="125">
        <f>+IF($I$171=0,"",(H171/$I$171))</f>
        <v>0.56174698795180722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180</v>
      </c>
      <c r="C178" s="19">
        <f t="shared" ref="C178:G178" si="35">+N178</f>
        <v>100</v>
      </c>
      <c r="D178" s="19">
        <f t="shared" si="35"/>
        <v>297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577</v>
      </c>
      <c r="I178" s="21"/>
      <c r="J178" s="21"/>
      <c r="K178" s="3"/>
      <c r="L178" s="3"/>
      <c r="M178" s="3">
        <v>180</v>
      </c>
      <c r="N178" s="3">
        <v>100</v>
      </c>
      <c r="O178" s="43">
        <v>297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0.31195840554592719</v>
      </c>
      <c r="C179" s="30">
        <f t="shared" ref="C179:G179" si="36">+IF($H$178=0,"",(C178/$H$178))</f>
        <v>0.1733102253032929</v>
      </c>
      <c r="D179" s="30">
        <f t="shared" si="36"/>
        <v>0.51473136915077988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209</v>
      </c>
      <c r="N179" s="3">
        <v>211</v>
      </c>
      <c r="O179" s="43">
        <v>298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209</v>
      </c>
      <c r="C180" s="25">
        <f t="shared" ref="C180:G180" si="37">+N179</f>
        <v>211</v>
      </c>
      <c r="D180" s="25">
        <f t="shared" si="37"/>
        <v>298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718</v>
      </c>
      <c r="I180" s="20"/>
      <c r="J180" s="20"/>
      <c r="K180" s="3"/>
      <c r="L180" s="3"/>
      <c r="M180" s="3">
        <v>243</v>
      </c>
      <c r="N180" s="3">
        <v>281</v>
      </c>
      <c r="O180" s="43">
        <v>201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0.29108635097493035</v>
      </c>
      <c r="C181" s="29">
        <f t="shared" ref="C181:G181" si="38">+IF($H$180=0,"",(C180/$H$180))</f>
        <v>0.29387186629526463</v>
      </c>
      <c r="D181" s="29">
        <f t="shared" si="38"/>
        <v>0.41504178272980502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307</v>
      </c>
      <c r="N181" s="3">
        <v>247</v>
      </c>
      <c r="O181" s="43">
        <v>168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243</v>
      </c>
      <c r="C182" s="25">
        <f t="shared" ref="C182:G182" si="39">+N180</f>
        <v>281</v>
      </c>
      <c r="D182" s="25">
        <f t="shared" si="39"/>
        <v>201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725</v>
      </c>
      <c r="I182" s="20"/>
      <c r="J182" s="20"/>
      <c r="K182" s="3"/>
      <c r="L182" s="3"/>
      <c r="M182" s="3">
        <v>359</v>
      </c>
      <c r="N182" s="3">
        <v>273</v>
      </c>
      <c r="O182" s="43">
        <v>121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0.33517241379310347</v>
      </c>
      <c r="C183" s="29">
        <f t="shared" ref="C183:G183" si="40">+IF($H$182=0,"",(C182/$H$182))</f>
        <v>0.38758620689655171</v>
      </c>
      <c r="D183" s="29">
        <f t="shared" si="40"/>
        <v>0.27724137931034482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329</v>
      </c>
      <c r="N183" s="3">
        <v>253</v>
      </c>
      <c r="O183" s="43">
        <v>116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307</v>
      </c>
      <c r="C184" s="25">
        <f t="shared" ref="C184:G184" si="41">+N181</f>
        <v>247</v>
      </c>
      <c r="D184" s="25">
        <f t="shared" si="41"/>
        <v>168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722</v>
      </c>
      <c r="I184" s="20"/>
      <c r="J184" s="20"/>
      <c r="K184" s="20"/>
      <c r="L184" s="20"/>
      <c r="M184" s="3">
        <v>354</v>
      </c>
      <c r="N184" s="3">
        <v>254</v>
      </c>
      <c r="O184" s="43">
        <v>56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0.42520775623268697</v>
      </c>
      <c r="C185" s="29">
        <f t="shared" ref="C185:G185" si="42">+IF($H$184=0,"",(C184/$H$184))</f>
        <v>0.34210526315789475</v>
      </c>
      <c r="D185" s="29">
        <f t="shared" si="42"/>
        <v>0.23268698060941828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359</v>
      </c>
      <c r="C186" s="25">
        <f t="shared" ref="C186:G186" si="43">N182</f>
        <v>273</v>
      </c>
      <c r="D186" s="25">
        <f t="shared" si="43"/>
        <v>121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753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0.47675962815405049</v>
      </c>
      <c r="C187" s="29">
        <f t="shared" si="44"/>
        <v>0.36254980079681276</v>
      </c>
      <c r="D187" s="29">
        <f t="shared" si="44"/>
        <v>0.16069057104913678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329</v>
      </c>
      <c r="C188" s="25">
        <f t="shared" ref="C188:G188" si="45">N183</f>
        <v>253</v>
      </c>
      <c r="D188" s="25">
        <f t="shared" si="45"/>
        <v>116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698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0.47134670487106017</v>
      </c>
      <c r="C189" s="29">
        <f t="shared" si="46"/>
        <v>0.36246418338108882</v>
      </c>
      <c r="D189" s="29">
        <f t="shared" si="46"/>
        <v>0.166189111747851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354</v>
      </c>
      <c r="C190" s="25">
        <f t="shared" ref="C190:G190" si="47">N184</f>
        <v>254</v>
      </c>
      <c r="D190" s="25">
        <f t="shared" si="47"/>
        <v>56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664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0.5331325301204819</v>
      </c>
      <c r="C191" s="127">
        <f>+IF($H$190=0,"",(C190/$H$190))</f>
        <v>0.38253012048192769</v>
      </c>
      <c r="D191" s="127">
        <f t="shared" ref="D191:G191" si="48">+IF($H$190=0,"",(D190/$H$190))</f>
        <v>8.4337349397590355E-2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6</v>
      </c>
      <c r="D197" s="15">
        <v>8</v>
      </c>
      <c r="E197" s="15">
        <v>7</v>
      </c>
      <c r="F197" s="15">
        <v>3</v>
      </c>
      <c r="G197" s="15">
        <v>1</v>
      </c>
      <c r="H197" s="28">
        <v>1</v>
      </c>
      <c r="I197" s="28">
        <v>0</v>
      </c>
      <c r="J197" s="33">
        <v>0</v>
      </c>
      <c r="K197" s="33">
        <v>0</v>
      </c>
      <c r="L197" s="33">
        <v>0</v>
      </c>
      <c r="M197" s="70">
        <v>3</v>
      </c>
      <c r="AK197" s="1"/>
    </row>
    <row r="198" spans="1:37" ht="18.75" x14ac:dyDescent="0.25">
      <c r="A198" s="233" t="s">
        <v>4</v>
      </c>
      <c r="B198" s="234"/>
      <c r="C198" s="69">
        <v>691</v>
      </c>
      <c r="D198" s="15">
        <v>797</v>
      </c>
      <c r="E198" s="15">
        <v>858</v>
      </c>
      <c r="F198" s="15">
        <v>1054</v>
      </c>
      <c r="G198" s="15">
        <v>1201</v>
      </c>
      <c r="H198" s="28">
        <v>1089</v>
      </c>
      <c r="I198" s="28">
        <v>1337</v>
      </c>
      <c r="J198" s="33">
        <v>1579</v>
      </c>
      <c r="K198" s="33">
        <v>1730</v>
      </c>
      <c r="L198" s="33">
        <v>1889</v>
      </c>
      <c r="M198" s="70">
        <v>1893</v>
      </c>
      <c r="AK198" s="1"/>
    </row>
    <row r="199" spans="1:37" ht="18.75" x14ac:dyDescent="0.25">
      <c r="A199" s="233" t="s">
        <v>5</v>
      </c>
      <c r="B199" s="234"/>
      <c r="C199" s="69">
        <v>250</v>
      </c>
      <c r="D199" s="15">
        <v>128</v>
      </c>
      <c r="E199" s="15">
        <v>289</v>
      </c>
      <c r="F199" s="15">
        <v>531</v>
      </c>
      <c r="G199" s="15">
        <v>209</v>
      </c>
      <c r="H199" s="28">
        <v>866</v>
      </c>
      <c r="I199" s="28">
        <v>862</v>
      </c>
      <c r="J199" s="33">
        <v>531</v>
      </c>
      <c r="K199" s="33">
        <v>842</v>
      </c>
      <c r="L199" s="33">
        <v>827</v>
      </c>
      <c r="M199" s="70">
        <v>644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28</v>
      </c>
      <c r="F200" s="15">
        <v>21</v>
      </c>
      <c r="G200" s="15">
        <v>35</v>
      </c>
      <c r="H200" s="28">
        <v>9</v>
      </c>
      <c r="I200" s="28">
        <v>21</v>
      </c>
      <c r="J200" s="33">
        <v>169</v>
      </c>
      <c r="K200" s="33">
        <v>144</v>
      </c>
      <c r="L200" s="33">
        <v>221</v>
      </c>
      <c r="M200" s="70">
        <v>331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3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948</v>
      </c>
      <c r="D202" s="158">
        <f t="shared" si="49"/>
        <v>933</v>
      </c>
      <c r="E202" s="158">
        <f t="shared" si="49"/>
        <v>1182</v>
      </c>
      <c r="F202" s="158">
        <f t="shared" si="49"/>
        <v>1609</v>
      </c>
      <c r="G202" s="158">
        <f t="shared" si="49"/>
        <v>1446</v>
      </c>
      <c r="H202" s="158">
        <f t="shared" si="49"/>
        <v>1965</v>
      </c>
      <c r="I202" s="158">
        <f t="shared" si="49"/>
        <v>2220</v>
      </c>
      <c r="J202" s="158">
        <f t="shared" si="49"/>
        <v>2279</v>
      </c>
      <c r="K202" s="158">
        <f t="shared" ref="K202:L202" si="50">+SUM(K196:K201)</f>
        <v>2716</v>
      </c>
      <c r="L202" s="158">
        <f t="shared" si="50"/>
        <v>2937</v>
      </c>
      <c r="M202" s="179">
        <f>+SUM(M196:M201)</f>
        <v>2874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1</v>
      </c>
      <c r="E209" s="187"/>
      <c r="F209" s="186">
        <v>1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0.77110389610389607</v>
      </c>
      <c r="E210" s="187"/>
      <c r="F210" s="186">
        <v>0.74556737588652477</v>
      </c>
      <c r="G210" s="187"/>
      <c r="H210" s="186">
        <v>0.7570235383447228</v>
      </c>
      <c r="I210" s="186"/>
      <c r="J210" s="194">
        <v>0.64627151051625242</v>
      </c>
      <c r="K210" s="202"/>
      <c r="L210" s="186">
        <v>0.68192352259559674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0.90147783251231528</v>
      </c>
      <c r="E211" s="187"/>
      <c r="F211" s="186">
        <v>0.94138335287221575</v>
      </c>
      <c r="G211" s="187"/>
      <c r="H211" s="186">
        <v>0.9098360655737705</v>
      </c>
      <c r="I211" s="186"/>
      <c r="J211" s="194">
        <v>0.88257575757575757</v>
      </c>
      <c r="K211" s="202"/>
      <c r="L211" s="186">
        <v>0.89366786140979693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0.98224852071005919</v>
      </c>
      <c r="K213" s="202"/>
      <c r="L213" s="186">
        <v>0.97916666666666663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129</v>
      </c>
      <c r="E220" s="187"/>
      <c r="F220" s="193" t="s">
        <v>129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129</v>
      </c>
      <c r="K221" s="187"/>
      <c r="L221" s="193" t="s">
        <v>123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126</v>
      </c>
      <c r="E222" s="187"/>
      <c r="F222" s="193" t="s">
        <v>132</v>
      </c>
      <c r="G222" s="187"/>
      <c r="H222" s="193" t="s">
        <v>126</v>
      </c>
      <c r="I222" s="187"/>
      <c r="J222" s="193" t="s">
        <v>126</v>
      </c>
      <c r="K222" s="187"/>
      <c r="L222" s="193" t="s">
        <v>126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125</v>
      </c>
      <c r="E224" s="187"/>
      <c r="F224" s="193" t="s">
        <v>125</v>
      </c>
      <c r="G224" s="187"/>
      <c r="H224" s="193" t="s">
        <v>130</v>
      </c>
      <c r="I224" s="187"/>
      <c r="J224" s="193" t="s">
        <v>126</v>
      </c>
      <c r="K224" s="187"/>
      <c r="L224" s="193" t="s">
        <v>124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2023-09-02T06:42:08Z</dcterms:modified>
</cp:coreProperties>
</file>