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988CE02-B220-40D4-AACE-7C3CC775649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<sst xmlns="http://schemas.openxmlformats.org/spreadsheetml/2006/main" count="253" uniqueCount="131">
  <si>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</si>
  <si>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</si>
  <si>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</si>
  <si>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</si>
  <si>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</si>
  <si>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</si>
  <si>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</si>
  <si>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</si>
  <si>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</si>
  <si>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</si>
  <si>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</si>
  <si>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</si>
  <si>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</si>
  <si>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</si>
  <si>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</si>
  <si>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</si>
  <si>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</si>
  <si>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</si>
  <si>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</si>
  <si>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</si>
  <si>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</si>
  <si>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</si>
  <si>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</si>
  <si>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</si>
  <si>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</si>
  <si>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</si>
  <si>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</si>
  <si>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</si>
  <si>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</si>
  <si>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</si>
  <si>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</si>
  <si>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</si>
  <si>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</si>
  <si>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</si>
  <si>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</si>
  <si>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</si>
  <si>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</si>
  <si>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</si>
  <si>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</si>
  <si>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</si>
  <si>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</si>
  <si>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</si>
  <si>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</si>
  <si>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</si>
  <si>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</si>
  <si>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</si>
  <si>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</si>
  <si>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</si>
  <si>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</si>
  <si>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</si>
  <si>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</si>
  <si>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</si>
  <si>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</si>
  <si>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</si>
  <si>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</si>
  <si>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</si>
  <si>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</si>
  <si>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</si>
  <si>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</si>
  <si>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</si>
  <si>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</si>
  <si>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</si>
  <si>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</si>
  <si>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</si>
  <si>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</si>
  <si>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</si>
  <si>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</si>
  <si>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</si>
  <si>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</si>
  <si>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</si>
  <si>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</si>
  <si>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</si>
  <si>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</si>
  <si>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</si>
  <si>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</si>
  <si>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</si>
  <si>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</si>
  <si>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</si>
  <si>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</si>
  <si>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</si>
  <si>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</si>
  <si>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</si>
  <si>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</si>
  <si>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</si>
  <si>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</si>
  <si>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</si>
  <si>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</si>
  <si>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</si>
  <si>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</si>
  <si>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</si>
  <si>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</si>
  <si>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</si>
  <si>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</si>
  <si>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</si>
  <si>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</si>
  <si>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</si>
  <si>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</si>
  <si>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</si>
  <si>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</si>
  <si>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</si>
  <si>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</si>
  <si>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</si>
  <si>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</si>
  <si>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</si>
  <si>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</si>
  <si>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</si>
  <si>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</si>
  <si>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</si>
  <si>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</si>
  <si>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</si>
  <si>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</si>
  <si>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</si>
  <si>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</si>
  <si>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</si>
  <si>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</si>
  <si>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</si>
  <si>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</si>
  <si>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</si>
  <si>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</si>
  <si>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</si>
  <si>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</si>
  <si>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</si>
  <si>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</si>
  <si>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</si>
  <si>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NO</t>
  </si>
  <si>
    <t>Entre 1 y 1,5 SMMLV</t>
  </si>
  <si>
    <t>Entre 3 y 3,5 SMMLV</t>
  </si>
  <si>
    <t>Entre 2,5 y 3 SMMLV</t>
  </si>
  <si>
    <t>Entre 2 y 2 ,5 SMMLV</t>
  </si>
  <si>
    <t>CORPORACION UNIVERSITARIA  UNITEC</t>
  </si>
  <si>
    <t>I.U/E.T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</si>
</sst>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 UNITEC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130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 UNITEC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3338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2677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661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0.11782032400589101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0.77947598253275108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3318</v>
      </c>
      <c r="D32" s="56">
        <v>3915</v>
      </c>
      <c r="E32" s="56">
        <v>3887</v>
      </c>
      <c r="F32" s="56">
        <v>0</v>
      </c>
      <c r="G32" s="56">
        <v>3345</v>
      </c>
      <c r="H32" s="57">
        <v>3102</v>
      </c>
      <c r="I32" s="57">
        <v>2995</v>
      </c>
      <c r="J32" s="58">
        <v>2922</v>
      </c>
      <c r="K32" s="58">
        <v>2773</v>
      </c>
      <c r="L32" s="58">
        <v>2726</v>
      </c>
      <c r="M32" s="61">
        <v>2677</v>
      </c>
    </row>
    <row r="33" spans="1:14" ht="18.75" x14ac:dyDescent="0.25">
      <c r="A33" s="275" t="s">
        <v>24</v>
      </c>
      <c r="B33" s="276"/>
      <c r="C33" s="60">
        <v>0</v>
      </c>
      <c r="D33" s="12">
        <v>51</v>
      </c>
      <c r="E33" s="12">
        <v>56</v>
      </c>
      <c r="F33" s="12">
        <v>0</v>
      </c>
      <c r="G33" s="12">
        <v>88</v>
      </c>
      <c r="H33" s="27">
        <v>87</v>
      </c>
      <c r="I33" s="27">
        <v>596</v>
      </c>
      <c r="J33" s="32">
        <v>880</v>
      </c>
      <c r="K33" s="32">
        <v>671</v>
      </c>
      <c r="L33" s="32">
        <v>884</v>
      </c>
      <c r="M33" s="62">
        <v>661</v>
      </c>
    </row>
    <row r="34" spans="1:14" ht="19.5" thickBot="1" x14ac:dyDescent="0.3">
      <c r="A34" s="250" t="s">
        <v>8</v>
      </c>
      <c r="B34" s="251"/>
      <c r="C34" s="171">
        <f>+SUM(C32:C33)</f>
        <v>3318</v>
      </c>
      <c r="D34" s="172">
        <f t="shared" ref="D34:H34" si="0">+SUM(D32:D33)</f>
        <v>3966</v>
      </c>
      <c r="E34" s="172">
        <f t="shared" si="0"/>
        <v>3943</v>
      </c>
      <c r="F34" s="172">
        <f t="shared" si="0"/>
        <v>0</v>
      </c>
      <c r="G34" s="172">
        <f t="shared" si="0"/>
        <v>3433</v>
      </c>
      <c r="H34" s="175">
        <f t="shared" si="0"/>
        <v>3189</v>
      </c>
      <c r="I34" s="175">
        <f>+SUM(I32:I33)</f>
        <v>3591</v>
      </c>
      <c r="J34" s="166">
        <f>+SUM(J32:J33)</f>
        <v>3802</v>
      </c>
      <c r="K34" s="166">
        <f>+SUM(K32:K33)</f>
        <v>3444</v>
      </c>
      <c r="L34" s="166">
        <f>+SUM(L32:L33)</f>
        <v>3610</v>
      </c>
      <c r="M34" s="167">
        <f>+SUM(M32:M33)</f>
        <v>3338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1509</v>
      </c>
      <c r="D40" s="15">
        <v>1567</v>
      </c>
      <c r="E40" s="15">
        <v>1320</v>
      </c>
      <c r="F40" s="15">
        <v>0</v>
      </c>
      <c r="G40" s="15">
        <v>844</v>
      </c>
      <c r="H40" s="28">
        <v>738</v>
      </c>
      <c r="I40" s="28">
        <v>632</v>
      </c>
      <c r="J40" s="33">
        <v>539</v>
      </c>
      <c r="K40" s="33">
        <v>366</v>
      </c>
      <c r="L40" s="33">
        <v>317</v>
      </c>
      <c r="M40" s="70">
        <v>309</v>
      </c>
      <c r="N40" s="42"/>
    </row>
    <row r="41" spans="1:14" ht="18.75" x14ac:dyDescent="0.25">
      <c r="A41" s="241" t="s">
        <v>4</v>
      </c>
      <c r="B41" s="242"/>
      <c r="C41" s="69">
        <v>1809</v>
      </c>
      <c r="D41" s="15">
        <v>2348</v>
      </c>
      <c r="E41" s="15">
        <v>2567</v>
      </c>
      <c r="F41" s="15">
        <v>0</v>
      </c>
      <c r="G41" s="15">
        <v>2501</v>
      </c>
      <c r="H41" s="28">
        <v>2364</v>
      </c>
      <c r="I41" s="28">
        <v>2363</v>
      </c>
      <c r="J41" s="33">
        <v>2383</v>
      </c>
      <c r="K41" s="33">
        <v>2407</v>
      </c>
      <c r="L41" s="33">
        <v>2409</v>
      </c>
      <c r="M41" s="70">
        <v>2368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51</v>
      </c>
      <c r="E42" s="15">
        <v>56</v>
      </c>
      <c r="F42" s="15">
        <v>0</v>
      </c>
      <c r="G42" s="15">
        <v>88</v>
      </c>
      <c r="H42" s="28">
        <v>87</v>
      </c>
      <c r="I42" s="28">
        <v>596</v>
      </c>
      <c r="J42" s="33">
        <v>880</v>
      </c>
      <c r="K42" s="33">
        <v>671</v>
      </c>
      <c r="L42" s="33">
        <v>884</v>
      </c>
      <c r="M42" s="70">
        <v>661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3318</v>
      </c>
      <c r="D45" s="172">
        <f t="shared" ref="D45:I45" si="1">+SUM(D39:D44)</f>
        <v>3966</v>
      </c>
      <c r="E45" s="172">
        <f t="shared" si="1"/>
        <v>3943</v>
      </c>
      <c r="F45" s="172">
        <f t="shared" si="1"/>
        <v>0</v>
      </c>
      <c r="G45" s="172">
        <f t="shared" si="1"/>
        <v>3433</v>
      </c>
      <c r="H45" s="175">
        <f t="shared" si="1"/>
        <v>3189</v>
      </c>
      <c r="I45" s="175">
        <f t="shared" si="1"/>
        <v>3591</v>
      </c>
      <c r="J45" s="166">
        <f>+SUM(J39:J44)</f>
        <v>3802</v>
      </c>
      <c r="K45" s="166">
        <f>+SUM(K39:K44)</f>
        <v>3444</v>
      </c>
      <c r="L45" s="166">
        <f>+SUM(L39:L44)</f>
        <v>3610</v>
      </c>
      <c r="M45" s="167">
        <f>+SUM(M39:M44)</f>
        <v>3338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1781</v>
      </c>
      <c r="D51" s="15">
        <v>2140</v>
      </c>
      <c r="E51" s="15">
        <v>2073</v>
      </c>
      <c r="F51" s="15">
        <v>0</v>
      </c>
      <c r="G51" s="15">
        <v>1639</v>
      </c>
      <c r="H51" s="28">
        <v>1584</v>
      </c>
      <c r="I51" s="28">
        <v>1592</v>
      </c>
      <c r="J51" s="33">
        <v>1531</v>
      </c>
      <c r="K51" s="33">
        <v>1334</v>
      </c>
      <c r="L51" s="33">
        <v>1195</v>
      </c>
      <c r="M51" s="70">
        <v>1178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187</v>
      </c>
      <c r="D54" s="15">
        <v>197</v>
      </c>
      <c r="E54" s="15">
        <v>179</v>
      </c>
      <c r="F54" s="15">
        <v>0</v>
      </c>
      <c r="G54" s="15">
        <v>76</v>
      </c>
      <c r="H54" s="28">
        <v>42</v>
      </c>
      <c r="I54" s="28">
        <v>19</v>
      </c>
      <c r="J54" s="33">
        <v>81</v>
      </c>
      <c r="K54" s="33">
        <v>252</v>
      </c>
      <c r="L54" s="33">
        <v>498</v>
      </c>
      <c r="M54" s="70">
        <v>527</v>
      </c>
    </row>
    <row r="55" spans="1:13" ht="18.75" x14ac:dyDescent="0.25">
      <c r="A55" s="245" t="s">
        <v>59</v>
      </c>
      <c r="B55" s="246"/>
      <c r="C55" s="69">
        <v>1097</v>
      </c>
      <c r="D55" s="15">
        <v>1256</v>
      </c>
      <c r="E55" s="15">
        <v>1271</v>
      </c>
      <c r="F55" s="15">
        <v>0</v>
      </c>
      <c r="G55" s="15">
        <v>1259</v>
      </c>
      <c r="H55" s="28">
        <v>1139</v>
      </c>
      <c r="I55" s="28">
        <v>1563</v>
      </c>
      <c r="J55" s="33">
        <v>1826</v>
      </c>
      <c r="K55" s="33">
        <v>1503</v>
      </c>
      <c r="L55" s="33">
        <v>1654</v>
      </c>
      <c r="M55" s="70">
        <v>1289</v>
      </c>
    </row>
    <row r="56" spans="1:13" ht="18.75" x14ac:dyDescent="0.25">
      <c r="A56" s="245" t="s">
        <v>49</v>
      </c>
      <c r="B56" s="246"/>
      <c r="C56" s="69">
        <v>253</v>
      </c>
      <c r="D56" s="15">
        <v>373</v>
      </c>
      <c r="E56" s="15">
        <v>420</v>
      </c>
      <c r="F56" s="15">
        <v>0</v>
      </c>
      <c r="G56" s="15">
        <v>459</v>
      </c>
      <c r="H56" s="28">
        <v>424</v>
      </c>
      <c r="I56" s="28">
        <v>417</v>
      </c>
      <c r="J56" s="33">
        <v>364</v>
      </c>
      <c r="K56" s="33">
        <v>355</v>
      </c>
      <c r="L56" s="33">
        <v>248</v>
      </c>
      <c r="M56" s="70">
        <v>243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15</v>
      </c>
      <c r="M58" s="74">
        <v>101</v>
      </c>
    </row>
    <row r="59" spans="1:13" ht="19.5" thickBot="1" x14ac:dyDescent="0.3">
      <c r="A59" s="250" t="s">
        <v>8</v>
      </c>
      <c r="B59" s="251"/>
      <c r="C59" s="174">
        <f>+SUM(C50:C58)</f>
        <v>3318</v>
      </c>
      <c r="D59" s="172">
        <f>+SUM(D50:D58)</f>
        <v>3966</v>
      </c>
      <c r="E59" s="172">
        <f t="shared" ref="E59:L59" si="2">+SUM(E50:E58)</f>
        <v>3943</v>
      </c>
      <c r="F59" s="172">
        <f t="shared" si="2"/>
        <v>0</v>
      </c>
      <c r="G59" s="172">
        <f t="shared" si="2"/>
        <v>3433</v>
      </c>
      <c r="H59" s="172">
        <f t="shared" si="2"/>
        <v>3189</v>
      </c>
      <c r="I59" s="172">
        <f t="shared" si="2"/>
        <v>3591</v>
      </c>
      <c r="J59" s="172">
        <f t="shared" si="2"/>
        <v>3802</v>
      </c>
      <c r="K59" s="172">
        <f t="shared" si="2"/>
        <v>3444</v>
      </c>
      <c r="L59" s="172">
        <f t="shared" si="2"/>
        <v>3610</v>
      </c>
      <c r="M59" s="167">
        <f>+SUM(M50:M58)</f>
        <v>3338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1527</v>
      </c>
      <c r="H66" s="33">
        <v>1462</v>
      </c>
      <c r="I66" s="33">
        <v>1356</v>
      </c>
      <c r="J66" s="33">
        <v>1327</v>
      </c>
      <c r="K66" s="32">
        <v>1198</v>
      </c>
      <c r="L66" s="32">
        <v>1004</v>
      </c>
      <c r="M66" s="62">
        <v>979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21</v>
      </c>
      <c r="K67" s="32">
        <v>99</v>
      </c>
      <c r="L67" s="32">
        <v>306</v>
      </c>
      <c r="M67" s="62">
        <v>347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1297</v>
      </c>
      <c r="H68" s="33">
        <v>1173</v>
      </c>
      <c r="I68" s="33">
        <v>1701</v>
      </c>
      <c r="J68" s="33">
        <v>1983</v>
      </c>
      <c r="K68" s="32">
        <v>1699</v>
      </c>
      <c r="L68" s="32">
        <v>1948</v>
      </c>
      <c r="M68" s="62">
        <v>1631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459</v>
      </c>
      <c r="H71" s="33">
        <v>424</v>
      </c>
      <c r="I71" s="33">
        <v>417</v>
      </c>
      <c r="J71" s="33">
        <v>364</v>
      </c>
      <c r="K71" s="32">
        <v>355</v>
      </c>
      <c r="L71" s="32">
        <v>248</v>
      </c>
      <c r="M71" s="62">
        <v>261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150</v>
      </c>
      <c r="H74" s="33">
        <v>130</v>
      </c>
      <c r="I74" s="33">
        <v>117</v>
      </c>
      <c r="J74" s="33">
        <v>107</v>
      </c>
      <c r="K74" s="32">
        <v>93</v>
      </c>
      <c r="L74" s="32">
        <v>104</v>
      </c>
      <c r="M74" s="62">
        <v>120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3433</v>
      </c>
      <c r="H76" s="172">
        <f t="shared" si="3"/>
        <v>3189</v>
      </c>
      <c r="I76" s="172">
        <f t="shared" ref="I76:M76" si="4">+SUM(I64:I75)</f>
        <v>3591</v>
      </c>
      <c r="J76" s="172">
        <f t="shared" si="4"/>
        <v>3802</v>
      </c>
      <c r="K76" s="172">
        <f t="shared" si="4"/>
        <v>3444</v>
      </c>
      <c r="L76" s="172">
        <f t="shared" si="4"/>
        <v>3610</v>
      </c>
      <c r="M76" s="173">
        <f t="shared" si="4"/>
        <v>3338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3318</v>
      </c>
      <c r="D82" s="84">
        <v>3966</v>
      </c>
      <c r="E82" s="84">
        <v>3943</v>
      </c>
      <c r="F82" s="84">
        <v>0</v>
      </c>
      <c r="G82" s="84">
        <v>3433</v>
      </c>
      <c r="H82" s="85">
        <v>3159</v>
      </c>
      <c r="I82" s="85">
        <v>2967</v>
      </c>
      <c r="J82" s="85">
        <v>2805</v>
      </c>
      <c r="K82" s="86">
        <v>2479</v>
      </c>
      <c r="L82" s="86">
        <v>2041</v>
      </c>
      <c r="M82" s="87">
        <v>1883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30</v>
      </c>
      <c r="I84" s="28">
        <v>624</v>
      </c>
      <c r="J84" s="28">
        <v>997</v>
      </c>
      <c r="K84" s="32">
        <v>965</v>
      </c>
      <c r="L84" s="32">
        <v>1569</v>
      </c>
      <c r="M84" s="88">
        <v>1455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3318</v>
      </c>
      <c r="D87" s="164">
        <f t="shared" ref="D87:H87" si="5">+SUM(D82:D86)</f>
        <v>3966</v>
      </c>
      <c r="E87" s="164">
        <f t="shared" si="5"/>
        <v>3943</v>
      </c>
      <c r="F87" s="164">
        <f t="shared" si="5"/>
        <v>0</v>
      </c>
      <c r="G87" s="164">
        <f t="shared" si="5"/>
        <v>3433</v>
      </c>
      <c r="H87" s="165">
        <f t="shared" si="5"/>
        <v>3189</v>
      </c>
      <c r="I87" s="165">
        <f>+SUM(I82:I86)</f>
        <v>3591</v>
      </c>
      <c r="J87" s="165">
        <f>+SUM(J82:J86)</f>
        <v>3802</v>
      </c>
      <c r="K87" s="166">
        <f>+SUM(K82:K86)</f>
        <v>3444</v>
      </c>
      <c r="L87" s="166">
        <f>+SUM(L82:L86)</f>
        <v>3610</v>
      </c>
      <c r="M87" s="167">
        <f>+SUM(M82:M86)</f>
        <v>3338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1796</v>
      </c>
      <c r="D93" s="91">
        <v>2193</v>
      </c>
      <c r="E93" s="91">
        <v>2192</v>
      </c>
      <c r="F93" s="91">
        <v>0</v>
      </c>
      <c r="G93" s="91">
        <v>1866</v>
      </c>
      <c r="H93" s="92">
        <v>1745</v>
      </c>
      <c r="I93" s="92">
        <v>1862</v>
      </c>
      <c r="J93" s="86">
        <v>1927</v>
      </c>
      <c r="K93" s="86">
        <v>1718</v>
      </c>
      <c r="L93" s="86">
        <v>1657</v>
      </c>
      <c r="M93" s="87">
        <v>1489</v>
      </c>
    </row>
    <row r="94" spans="1:13" ht="18.75" x14ac:dyDescent="0.25">
      <c r="A94" s="275" t="s">
        <v>35</v>
      </c>
      <c r="B94" s="276"/>
      <c r="C94" s="63">
        <v>1522</v>
      </c>
      <c r="D94" s="15">
        <v>1773</v>
      </c>
      <c r="E94" s="15">
        <v>1751</v>
      </c>
      <c r="F94" s="15">
        <v>0</v>
      </c>
      <c r="G94" s="15">
        <v>1567</v>
      </c>
      <c r="H94" s="28">
        <v>1444</v>
      </c>
      <c r="I94" s="28">
        <v>1729</v>
      </c>
      <c r="J94" s="28">
        <v>1875</v>
      </c>
      <c r="K94" s="32">
        <v>1726</v>
      </c>
      <c r="L94" s="32">
        <v>1953</v>
      </c>
      <c r="M94" s="88">
        <v>1849</v>
      </c>
    </row>
    <row r="95" spans="1:13" ht="19.5" thickBot="1" x14ac:dyDescent="0.3">
      <c r="A95" s="250" t="s">
        <v>8</v>
      </c>
      <c r="B95" s="251"/>
      <c r="C95" s="158">
        <f>+SUM(C93:C94)</f>
        <v>3318</v>
      </c>
      <c r="D95" s="164">
        <f t="shared" ref="D95:M95" si="6">+SUM(D93:D94)</f>
        <v>3966</v>
      </c>
      <c r="E95" s="164">
        <f t="shared" si="6"/>
        <v>3943</v>
      </c>
      <c r="F95" s="164">
        <f t="shared" si="6"/>
        <v>0</v>
      </c>
      <c r="G95" s="164">
        <f t="shared" si="6"/>
        <v>3433</v>
      </c>
      <c r="H95" s="165">
        <f t="shared" si="6"/>
        <v>3189</v>
      </c>
      <c r="I95" s="165">
        <f t="shared" si="6"/>
        <v>3591</v>
      </c>
      <c r="J95" s="165">
        <f t="shared" si="6"/>
        <v>3802</v>
      </c>
      <c r="K95" s="166">
        <f t="shared" si="6"/>
        <v>3444</v>
      </c>
      <c r="L95" s="166">
        <f t="shared" si="6"/>
        <v>3610</v>
      </c>
      <c r="M95" s="167">
        <f t="shared" si="6"/>
        <v>3338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0.17067583046964491</v>
      </c>
      <c r="D100" s="209">
        <v>0.17830423940149626</v>
      </c>
      <c r="E100" s="209">
        <v>0.14209115281501342</v>
      </c>
      <c r="F100" s="209">
        <v>0.13405238828967642</v>
      </c>
      <c r="G100" s="210">
        <v>0.27238805970149255</v>
      </c>
    </row>
    <row r="101" spans="1:10" ht="18.75" x14ac:dyDescent="0.25">
      <c r="A101" s="275" t="s">
        <v>4</v>
      </c>
      <c r="B101" s="276"/>
      <c r="C101" s="209">
        <v>0.13152400835073069</v>
      </c>
      <c r="D101" s="209">
        <v>0.11916264090177134</v>
      </c>
      <c r="E101" s="209">
        <v>0.14169215086646278</v>
      </c>
      <c r="F101" s="209">
        <v>0.11782032400589101</v>
      </c>
      <c r="G101" s="210">
        <v>0.16379310344827586</v>
      </c>
    </row>
    <row r="102" spans="1:10" ht="19.5" thickBot="1" x14ac:dyDescent="0.3">
      <c r="A102" s="250" t="s">
        <v>41</v>
      </c>
      <c r="B102" s="251"/>
      <c r="C102" s="162">
        <v>0.14377913230548584</v>
      </c>
      <c r="D102" s="162">
        <v>0.13696060037523453</v>
      </c>
      <c r="E102" s="162">
        <v>0.14180206794682423</v>
      </c>
      <c r="F102" s="162">
        <v>0.12174236783320923</v>
      </c>
      <c r="G102" s="163">
        <v>0.18597560975609756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309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9</v>
      </c>
      <c r="J110"/>
    </row>
    <row r="111" spans="1:10" ht="18.75" x14ac:dyDescent="0.25">
      <c r="A111" s="217" t="s">
        <v>4</v>
      </c>
      <c r="B111" s="249"/>
      <c r="C111" s="63">
        <f t="shared" si="7"/>
        <v>2368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18</v>
      </c>
      <c r="J111"/>
    </row>
    <row r="112" spans="1:10" ht="18.75" x14ac:dyDescent="0.25">
      <c r="A112" s="217" t="s">
        <v>5</v>
      </c>
      <c r="B112" s="249"/>
      <c r="C112" s="63">
        <f t="shared" si="7"/>
        <v>661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6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3338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33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937</v>
      </c>
      <c r="D123" s="303">
        <f>+C123+C124</f>
        <v>1740</v>
      </c>
      <c r="E123" s="103">
        <v>937</v>
      </c>
      <c r="F123" s="303">
        <f>+E123+E124</f>
        <v>1739</v>
      </c>
      <c r="G123" s="67">
        <v>722</v>
      </c>
      <c r="H123" s="305">
        <f>+G123+G124</f>
        <v>1313</v>
      </c>
    </row>
    <row r="124" spans="1:10" ht="18.75" x14ac:dyDescent="0.25">
      <c r="A124" s="227"/>
      <c r="B124" s="105">
        <v>2</v>
      </c>
      <c r="C124" s="99">
        <v>803</v>
      </c>
      <c r="D124" s="223"/>
      <c r="E124" s="99">
        <v>802</v>
      </c>
      <c r="F124" s="223"/>
      <c r="G124" s="99">
        <v>591</v>
      </c>
      <c r="H124" s="223"/>
    </row>
    <row r="125" spans="1:10" ht="18.75" x14ac:dyDescent="0.25">
      <c r="A125" s="226">
        <v>2017</v>
      </c>
      <c r="B125" s="106">
        <v>1</v>
      </c>
      <c r="C125" s="100">
        <v>944</v>
      </c>
      <c r="D125" s="222">
        <f>+C125+C126</f>
        <v>1894</v>
      </c>
      <c r="E125" s="100">
        <v>938</v>
      </c>
      <c r="F125" s="222">
        <f>+E125+E126</f>
        <v>1887</v>
      </c>
      <c r="G125" s="100">
        <v>687</v>
      </c>
      <c r="H125" s="222">
        <f>+G125+G126</f>
        <v>1402</v>
      </c>
    </row>
    <row r="126" spans="1:10" ht="18.75" x14ac:dyDescent="0.25">
      <c r="A126" s="227"/>
      <c r="B126" s="105">
        <v>2</v>
      </c>
      <c r="C126" s="99">
        <v>950</v>
      </c>
      <c r="D126" s="223"/>
      <c r="E126" s="99">
        <v>949</v>
      </c>
      <c r="F126" s="223"/>
      <c r="G126" s="99">
        <v>715</v>
      </c>
      <c r="H126" s="223"/>
    </row>
    <row r="127" spans="1:10" ht="18.75" x14ac:dyDescent="0.25">
      <c r="A127" s="226">
        <v>2018</v>
      </c>
      <c r="B127" s="106">
        <v>1</v>
      </c>
      <c r="C127" s="100">
        <v>1533</v>
      </c>
      <c r="D127" s="222">
        <f>+C127+C128</f>
        <v>2846</v>
      </c>
      <c r="E127" s="100">
        <v>1529</v>
      </c>
      <c r="F127" s="222">
        <f>+E127+E128</f>
        <v>2834</v>
      </c>
      <c r="G127" s="100">
        <v>1136</v>
      </c>
      <c r="H127" s="222">
        <f>+G127+G128</f>
        <v>2069</v>
      </c>
    </row>
    <row r="128" spans="1:10" ht="18.75" x14ac:dyDescent="0.25">
      <c r="A128" s="227"/>
      <c r="B128" s="105">
        <v>2</v>
      </c>
      <c r="C128" s="99">
        <v>1313</v>
      </c>
      <c r="D128" s="223"/>
      <c r="E128" s="99">
        <v>1305</v>
      </c>
      <c r="F128" s="223"/>
      <c r="G128" s="99">
        <v>933</v>
      </c>
      <c r="H128" s="223"/>
    </row>
    <row r="129" spans="1:28" ht="18.75" x14ac:dyDescent="0.25">
      <c r="A129" s="226">
        <v>2019</v>
      </c>
      <c r="B129" s="106">
        <v>1</v>
      </c>
      <c r="C129" s="100">
        <v>1341</v>
      </c>
      <c r="D129" s="222">
        <f>+C129+C130</f>
        <v>2230</v>
      </c>
      <c r="E129" s="100">
        <v>1392</v>
      </c>
      <c r="F129" s="222">
        <f>+E129+E130</f>
        <v>2283</v>
      </c>
      <c r="G129" s="100">
        <v>1051</v>
      </c>
      <c r="H129" s="222">
        <f>+G129+G130</f>
        <v>1704</v>
      </c>
    </row>
    <row r="130" spans="1:28" ht="18.75" x14ac:dyDescent="0.25">
      <c r="A130" s="227"/>
      <c r="B130" s="105">
        <v>2</v>
      </c>
      <c r="C130" s="99">
        <v>889</v>
      </c>
      <c r="D130" s="223"/>
      <c r="E130" s="99">
        <v>891</v>
      </c>
      <c r="F130" s="223"/>
      <c r="G130" s="99">
        <v>653</v>
      </c>
      <c r="H130" s="223"/>
    </row>
    <row r="131" spans="1:28" ht="18.75" x14ac:dyDescent="0.25">
      <c r="A131" s="226">
        <v>2022</v>
      </c>
      <c r="B131" s="106">
        <v>1</v>
      </c>
      <c r="C131" s="100">
        <v>1493</v>
      </c>
      <c r="D131" s="222">
        <f>+C131+C132</f>
        <v>3019</v>
      </c>
      <c r="E131" s="100">
        <v>1177</v>
      </c>
      <c r="F131" s="222">
        <f>+E131+E132</f>
        <v>2602</v>
      </c>
      <c r="G131" s="100">
        <v>926</v>
      </c>
      <c r="H131" s="222">
        <f>+G131+G132</f>
        <v>1857</v>
      </c>
    </row>
    <row r="132" spans="1:28" ht="18.75" x14ac:dyDescent="0.25">
      <c r="A132" s="227"/>
      <c r="B132" s="105">
        <v>2</v>
      </c>
      <c r="C132" s="99">
        <v>1526</v>
      </c>
      <c r="D132" s="223"/>
      <c r="E132" s="99">
        <v>1425</v>
      </c>
      <c r="F132" s="223"/>
      <c r="G132" s="99">
        <v>931</v>
      </c>
      <c r="H132" s="223"/>
    </row>
    <row r="133" spans="1:28" ht="18.75" x14ac:dyDescent="0.25">
      <c r="A133" s="226">
        <v>2021</v>
      </c>
      <c r="B133" s="106">
        <v>1</v>
      </c>
      <c r="C133" s="100">
        <v>1615</v>
      </c>
      <c r="D133" s="222">
        <f>+C133+C134</f>
        <v>2743</v>
      </c>
      <c r="E133" s="100">
        <v>1564</v>
      </c>
      <c r="F133" s="222">
        <f>+E133+E134</f>
        <v>2278</v>
      </c>
      <c r="G133" s="100">
        <v>1000</v>
      </c>
      <c r="H133" s="222">
        <f>+G133+G134</f>
        <v>1688</v>
      </c>
    </row>
    <row r="134" spans="1:28" ht="18.75" x14ac:dyDescent="0.25">
      <c r="A134" s="227"/>
      <c r="B134" s="105">
        <v>2</v>
      </c>
      <c r="C134" s="99">
        <v>1128</v>
      </c>
      <c r="D134" s="223"/>
      <c r="E134" s="99">
        <v>714</v>
      </c>
      <c r="F134" s="223"/>
      <c r="G134" s="99">
        <v>688</v>
      </c>
      <c r="H134" s="223"/>
    </row>
    <row r="135" spans="1:28" ht="18.75" x14ac:dyDescent="0.25">
      <c r="A135" s="254">
        <v>2022</v>
      </c>
      <c r="B135" s="107">
        <v>1</v>
      </c>
      <c r="C135" s="101">
        <v>1327</v>
      </c>
      <c r="D135" s="271">
        <f>+C135+C136</f>
        <v>2513</v>
      </c>
      <c r="E135" s="101">
        <v>1006</v>
      </c>
      <c r="F135" s="271">
        <f>+E135+E136</f>
        <v>2169</v>
      </c>
      <c r="G135" s="101">
        <v>898</v>
      </c>
      <c r="H135" s="271">
        <f>+G135+G136</f>
        <v>1734</v>
      </c>
    </row>
    <row r="136" spans="1:28" ht="19.5" thickBot="1" x14ac:dyDescent="0.3">
      <c r="A136" s="255"/>
      <c r="B136" s="108">
        <v>2</v>
      </c>
      <c r="C136" s="102">
        <v>1186</v>
      </c>
      <c r="D136" s="272"/>
      <c r="E136" s="102">
        <v>1163</v>
      </c>
      <c r="F136" s="272"/>
      <c r="G136" s="102">
        <v>836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4</v>
      </c>
      <c r="D141" s="110">
        <f t="shared" si="9"/>
        <v>4</v>
      </c>
      <c r="E141" s="110">
        <f t="shared" si="9"/>
        <v>11</v>
      </c>
      <c r="F141" s="110">
        <f t="shared" si="9"/>
        <v>85</v>
      </c>
      <c r="G141" s="110">
        <f t="shared" si="9"/>
        <v>74</v>
      </c>
      <c r="H141" s="110">
        <f t="shared" si="9"/>
        <v>97</v>
      </c>
      <c r="I141" s="111">
        <f t="shared" si="9"/>
        <v>0</v>
      </c>
      <c r="J141" s="229">
        <f>+SUM(B141:I141)</f>
        <v>275</v>
      </c>
      <c r="M141" s="3">
        <v>0</v>
      </c>
      <c r="N141" s="22">
        <v>4</v>
      </c>
      <c r="O141" s="22">
        <v>4</v>
      </c>
      <c r="P141" s="22">
        <v>11</v>
      </c>
      <c r="Q141" s="22">
        <v>85</v>
      </c>
      <c r="R141" s="22">
        <v>74</v>
      </c>
      <c r="S141" s="22">
        <v>97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1.4545454545454545E-2</v>
      </c>
      <c r="D142" s="113">
        <f t="shared" si="10"/>
        <v>1.4545454545454545E-2</v>
      </c>
      <c r="E142" s="113">
        <f>+IF($J$141=0,"",(E141/$J$141))</f>
        <v>0.04</v>
      </c>
      <c r="F142" s="113">
        <f>+IF($J$141=0,"",(F141/$J$141))</f>
        <v>0.30909090909090908</v>
      </c>
      <c r="G142" s="113">
        <f t="shared" si="10"/>
        <v>0.2690909090909091</v>
      </c>
      <c r="H142" s="113">
        <f t="shared" si="10"/>
        <v>0.35272727272727272</v>
      </c>
      <c r="I142" s="114">
        <f>+IF($J$141=0,"",(I141/$J$141))</f>
        <v>0</v>
      </c>
      <c r="J142" s="230"/>
      <c r="M142" s="3">
        <v>7</v>
      </c>
      <c r="N142" s="22">
        <v>1</v>
      </c>
      <c r="O142" s="22">
        <v>9</v>
      </c>
      <c r="P142" s="22">
        <v>57</v>
      </c>
      <c r="Q142" s="22">
        <v>112</v>
      </c>
      <c r="R142" s="22">
        <v>64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7</v>
      </c>
      <c r="C143" s="116">
        <f t="shared" ref="C143:I143" si="11">+N142</f>
        <v>1</v>
      </c>
      <c r="D143" s="116">
        <f t="shared" si="11"/>
        <v>9</v>
      </c>
      <c r="E143" s="116">
        <f t="shared" si="11"/>
        <v>57</v>
      </c>
      <c r="F143" s="116">
        <f t="shared" si="11"/>
        <v>112</v>
      </c>
      <c r="G143" s="116">
        <f t="shared" si="11"/>
        <v>64</v>
      </c>
      <c r="H143" s="116">
        <f t="shared" si="11"/>
        <v>3</v>
      </c>
      <c r="I143" s="117">
        <f t="shared" si="11"/>
        <v>0</v>
      </c>
      <c r="J143" s="224">
        <f>+SUM(B143:I143)</f>
        <v>253</v>
      </c>
      <c r="M143" s="3">
        <v>4</v>
      </c>
      <c r="N143" s="22">
        <v>3</v>
      </c>
      <c r="O143" s="22">
        <v>6</v>
      </c>
      <c r="P143" s="22">
        <v>80</v>
      </c>
      <c r="Q143" s="22">
        <v>64</v>
      </c>
      <c r="R143" s="22">
        <v>102</v>
      </c>
      <c r="S143" s="22">
        <v>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2.766798418972332E-2</v>
      </c>
      <c r="C144" s="119">
        <f t="shared" ref="C144:I144" si="12">+IF($J$143=0,"",(C143/$J$143))</f>
        <v>3.952569169960474E-3</v>
      </c>
      <c r="D144" s="119">
        <f t="shared" si="12"/>
        <v>3.5573122529644272E-2</v>
      </c>
      <c r="E144" s="119">
        <f t="shared" si="12"/>
        <v>0.22529644268774704</v>
      </c>
      <c r="F144" s="119">
        <f t="shared" si="12"/>
        <v>0.44268774703557312</v>
      </c>
      <c r="G144" s="119">
        <f t="shared" si="12"/>
        <v>0.25296442687747034</v>
      </c>
      <c r="H144" s="119">
        <f t="shared" si="12"/>
        <v>1.1857707509881422E-2</v>
      </c>
      <c r="I144" s="120">
        <f t="shared" si="12"/>
        <v>0</v>
      </c>
      <c r="J144" s="225"/>
      <c r="M144" s="3">
        <v>5</v>
      </c>
      <c r="N144" s="3">
        <v>4</v>
      </c>
      <c r="O144" s="3">
        <v>10</v>
      </c>
      <c r="P144" s="3">
        <v>80</v>
      </c>
      <c r="Q144" s="3">
        <v>76</v>
      </c>
      <c r="R144" s="3">
        <v>84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4</v>
      </c>
      <c r="C145" s="116">
        <f t="shared" ref="C145:I145" si="13">+N143</f>
        <v>3</v>
      </c>
      <c r="D145" s="116">
        <f t="shared" si="13"/>
        <v>6</v>
      </c>
      <c r="E145" s="116">
        <f t="shared" si="13"/>
        <v>80</v>
      </c>
      <c r="F145" s="116">
        <f t="shared" si="13"/>
        <v>64</v>
      </c>
      <c r="G145" s="116">
        <f t="shared" si="13"/>
        <v>102</v>
      </c>
      <c r="H145" s="116">
        <f t="shared" si="13"/>
        <v>8</v>
      </c>
      <c r="I145" s="117">
        <f t="shared" si="13"/>
        <v>0</v>
      </c>
      <c r="J145" s="224">
        <f>+SUM(B145:I145)</f>
        <v>267</v>
      </c>
      <c r="M145" s="3">
        <v>0</v>
      </c>
      <c r="N145" s="3">
        <v>6</v>
      </c>
      <c r="O145" s="3">
        <v>6</v>
      </c>
      <c r="P145" s="3">
        <v>81</v>
      </c>
      <c r="Q145" s="3">
        <v>55</v>
      </c>
      <c r="R145" s="3">
        <v>116</v>
      </c>
      <c r="S145" s="3">
        <v>8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1.4981273408239701E-2</v>
      </c>
      <c r="C146" s="119">
        <f t="shared" ref="C146:I146" si="14">+IF($J$145=0,"",(C145/$J$145))</f>
        <v>1.1235955056179775E-2</v>
      </c>
      <c r="D146" s="119">
        <f t="shared" si="14"/>
        <v>2.247191011235955E-2</v>
      </c>
      <c r="E146" s="119">
        <f t="shared" si="14"/>
        <v>0.29962546816479402</v>
      </c>
      <c r="F146" s="119">
        <f t="shared" si="14"/>
        <v>0.23970037453183521</v>
      </c>
      <c r="G146" s="119">
        <f t="shared" si="14"/>
        <v>0.38202247191011235</v>
      </c>
      <c r="H146" s="119">
        <f t="shared" si="14"/>
        <v>2.9962546816479401E-2</v>
      </c>
      <c r="I146" s="120">
        <f t="shared" si="14"/>
        <v>0</v>
      </c>
      <c r="J146" s="225"/>
      <c r="M146" s="3">
        <v>0</v>
      </c>
      <c r="N146" s="3">
        <v>5</v>
      </c>
      <c r="O146" s="3">
        <v>5</v>
      </c>
      <c r="P146" s="3">
        <v>63</v>
      </c>
      <c r="Q146" s="3">
        <v>44</v>
      </c>
      <c r="R146" s="3">
        <v>96</v>
      </c>
      <c r="S146" s="3">
        <v>8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5</v>
      </c>
      <c r="C147" s="116">
        <f t="shared" ref="C147:I147" si="15">+N144</f>
        <v>4</v>
      </c>
      <c r="D147" s="116">
        <f t="shared" si="15"/>
        <v>10</v>
      </c>
      <c r="E147" s="116">
        <f t="shared" si="15"/>
        <v>80</v>
      </c>
      <c r="F147" s="116">
        <f t="shared" si="15"/>
        <v>76</v>
      </c>
      <c r="G147" s="116">
        <f t="shared" si="15"/>
        <v>84</v>
      </c>
      <c r="H147" s="116">
        <f t="shared" si="15"/>
        <v>4</v>
      </c>
      <c r="I147" s="117">
        <f t="shared" si="15"/>
        <v>0</v>
      </c>
      <c r="J147" s="224">
        <f>+SUM(B147:I147)</f>
        <v>263</v>
      </c>
      <c r="M147" s="3">
        <v>1</v>
      </c>
      <c r="N147" s="3">
        <v>2</v>
      </c>
      <c r="O147" s="3">
        <v>6</v>
      </c>
      <c r="P147" s="3">
        <v>68</v>
      </c>
      <c r="Q147" s="3">
        <v>53</v>
      </c>
      <c r="R147" s="3">
        <v>78</v>
      </c>
      <c r="S147" s="3">
        <v>3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1.9011406844106463E-2</v>
      </c>
      <c r="C148" s="119">
        <f t="shared" ref="C148:I148" si="16">+IF($J$147=0,"",(C147/$J$147))</f>
        <v>1.5209125475285171E-2</v>
      </c>
      <c r="D148" s="119">
        <f t="shared" si="16"/>
        <v>3.8022813688212927E-2</v>
      </c>
      <c r="E148" s="119">
        <f t="shared" si="16"/>
        <v>0.30418250950570341</v>
      </c>
      <c r="F148" s="119">
        <f t="shared" si="16"/>
        <v>0.28897338403041822</v>
      </c>
      <c r="G148" s="119">
        <f t="shared" si="16"/>
        <v>0.3193916349809886</v>
      </c>
      <c r="H148" s="119">
        <f t="shared" si="16"/>
        <v>1.5209125475285171E-2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6</v>
      </c>
      <c r="D149" s="116">
        <f t="shared" si="17"/>
        <v>6</v>
      </c>
      <c r="E149" s="116">
        <f t="shared" si="17"/>
        <v>81</v>
      </c>
      <c r="F149" s="116">
        <f t="shared" si="17"/>
        <v>55</v>
      </c>
      <c r="G149" s="116">
        <f t="shared" si="17"/>
        <v>116</v>
      </c>
      <c r="H149" s="116">
        <f t="shared" si="17"/>
        <v>8</v>
      </c>
      <c r="I149" s="117">
        <f t="shared" si="17"/>
        <v>0</v>
      </c>
      <c r="J149" s="224">
        <f>+SUM(B149:I149)</f>
        <v>272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2.2058823529411766E-2</v>
      </c>
      <c r="D150" s="119">
        <f t="shared" si="18"/>
        <v>2.2058823529411766E-2</v>
      </c>
      <c r="E150" s="119">
        <f t="shared" si="18"/>
        <v>0.29779411764705882</v>
      </c>
      <c r="F150" s="119">
        <f t="shared" si="18"/>
        <v>0.20220588235294118</v>
      </c>
      <c r="G150" s="119">
        <f t="shared" si="18"/>
        <v>0.4264705882352941</v>
      </c>
      <c r="H150" s="119">
        <f t="shared" si="18"/>
        <v>2.9411764705882353E-2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5</v>
      </c>
      <c r="D151" s="116">
        <f t="shared" si="19"/>
        <v>5</v>
      </c>
      <c r="E151" s="116">
        <f t="shared" si="19"/>
        <v>63</v>
      </c>
      <c r="F151" s="116">
        <f t="shared" si="19"/>
        <v>44</v>
      </c>
      <c r="G151" s="116">
        <f t="shared" si="19"/>
        <v>96</v>
      </c>
      <c r="H151" s="116">
        <f t="shared" si="19"/>
        <v>8</v>
      </c>
      <c r="I151" s="117">
        <f t="shared" si="19"/>
        <v>0</v>
      </c>
      <c r="J151" s="224">
        <f>+SUM(B151:I151)</f>
        <v>221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2.2624434389140271E-2</v>
      </c>
      <c r="D152" s="119">
        <f t="shared" si="20"/>
        <v>2.2624434389140271E-2</v>
      </c>
      <c r="E152" s="119">
        <f t="shared" si="20"/>
        <v>0.28506787330316741</v>
      </c>
      <c r="F152" s="119">
        <f t="shared" si="20"/>
        <v>0.19909502262443438</v>
      </c>
      <c r="G152" s="119">
        <f t="shared" si="20"/>
        <v>0.43438914027149322</v>
      </c>
      <c r="H152" s="119">
        <f t="shared" si="20"/>
        <v>3.6199095022624438E-2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2</v>
      </c>
      <c r="D153" s="122">
        <f t="shared" si="21"/>
        <v>6</v>
      </c>
      <c r="E153" s="122">
        <f t="shared" si="21"/>
        <v>68</v>
      </c>
      <c r="F153" s="122">
        <f t="shared" si="21"/>
        <v>53</v>
      </c>
      <c r="G153" s="122">
        <f t="shared" si="21"/>
        <v>78</v>
      </c>
      <c r="H153" s="122">
        <f t="shared" si="21"/>
        <v>3</v>
      </c>
      <c r="I153" s="123">
        <f t="shared" si="21"/>
        <v>0</v>
      </c>
      <c r="J153" s="235">
        <f>+SUM(B153:I153)</f>
        <v>211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4.7393364928909956E-3</v>
      </c>
      <c r="C154" s="125">
        <f t="shared" ref="C154:I154" si="22">+IF($J$153=0,"",(C153/$J$153))</f>
        <v>9.4786729857819912E-3</v>
      </c>
      <c r="D154" s="125">
        <f t="shared" si="22"/>
        <v>2.843601895734597E-2</v>
      </c>
      <c r="E154" s="125">
        <f t="shared" si="22"/>
        <v>0.32227488151658767</v>
      </c>
      <c r="F154" s="125">
        <f t="shared" si="22"/>
        <v>0.25118483412322273</v>
      </c>
      <c r="G154" s="125">
        <f t="shared" si="22"/>
        <v>0.36966824644549762</v>
      </c>
      <c r="H154" s="125">
        <f t="shared" si="22"/>
        <v>1.4218009478672985E-2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174</v>
      </c>
      <c r="C159" s="83">
        <f t="shared" ref="C159:E159" si="23">+N159</f>
        <v>47</v>
      </c>
      <c r="D159" s="83">
        <f t="shared" si="23"/>
        <v>54</v>
      </c>
      <c r="E159" s="110">
        <f t="shared" si="23"/>
        <v>0</v>
      </c>
      <c r="F159" s="229">
        <f>+SUM(B159:E159)</f>
        <v>275</v>
      </c>
      <c r="G159" s="83">
        <f>Q159</f>
        <v>78</v>
      </c>
      <c r="H159" s="110">
        <f>R159</f>
        <v>197</v>
      </c>
      <c r="I159" s="229">
        <f>+SUM(G159:H159)</f>
        <v>275</v>
      </c>
      <c r="J159" s="34"/>
      <c r="M159" s="3">
        <v>174</v>
      </c>
      <c r="N159" s="3">
        <v>47</v>
      </c>
      <c r="O159" s="3">
        <v>54</v>
      </c>
      <c r="P159" s="3">
        <v>0</v>
      </c>
      <c r="Q159" s="3">
        <v>78</v>
      </c>
      <c r="R159" s="3">
        <v>197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0.63272727272727269</v>
      </c>
      <c r="C160" s="30">
        <f t="shared" ref="C160:E160" si="24">+IF($F$159=0,"",(C159/$F$159))</f>
        <v>0.1709090909090909</v>
      </c>
      <c r="D160" s="30">
        <f t="shared" si="24"/>
        <v>0.19636363636363635</v>
      </c>
      <c r="E160" s="113">
        <f t="shared" si="24"/>
        <v>0</v>
      </c>
      <c r="F160" s="230"/>
      <c r="G160" s="30">
        <f>+IF($I$159=0,"",(G159/$I$159))</f>
        <v>0.28363636363636363</v>
      </c>
      <c r="H160" s="113">
        <f>+IF($I$159=0,"",(H159/$I$159))</f>
        <v>0.71636363636363631</v>
      </c>
      <c r="I160" s="230"/>
      <c r="J160" s="34"/>
      <c r="M160" s="3">
        <v>148</v>
      </c>
      <c r="N160" s="3">
        <v>50</v>
      </c>
      <c r="O160" s="3">
        <v>55</v>
      </c>
      <c r="P160" s="3">
        <v>0</v>
      </c>
      <c r="Q160" s="3">
        <v>74</v>
      </c>
      <c r="R160" s="3">
        <v>179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148</v>
      </c>
      <c r="C161" s="25">
        <f t="shared" ref="C161:E161" si="25">+N160</f>
        <v>50</v>
      </c>
      <c r="D161" s="25">
        <f t="shared" si="25"/>
        <v>55</v>
      </c>
      <c r="E161" s="116">
        <f t="shared" si="25"/>
        <v>0</v>
      </c>
      <c r="F161" s="224">
        <f>+SUM(B161:E161)</f>
        <v>253</v>
      </c>
      <c r="G161" s="25">
        <f>Q160</f>
        <v>74</v>
      </c>
      <c r="H161" s="116">
        <f>R160</f>
        <v>179</v>
      </c>
      <c r="I161" s="224">
        <f>+SUM(G161:H161)</f>
        <v>253</v>
      </c>
      <c r="J161" s="34"/>
      <c r="M161" s="3">
        <v>142</v>
      </c>
      <c r="N161" s="3">
        <v>66</v>
      </c>
      <c r="O161" s="3">
        <v>59</v>
      </c>
      <c r="P161" s="3">
        <v>0</v>
      </c>
      <c r="Q161" s="3">
        <v>75</v>
      </c>
      <c r="R161" s="3">
        <v>192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0.58498023715415015</v>
      </c>
      <c r="C162" s="29">
        <f t="shared" ref="C162:E162" si="26">+IF($F$161=0,"",(C161/$F$161))</f>
        <v>0.19762845849802371</v>
      </c>
      <c r="D162" s="29">
        <f t="shared" si="26"/>
        <v>0.21739130434782608</v>
      </c>
      <c r="E162" s="119">
        <f t="shared" si="26"/>
        <v>0</v>
      </c>
      <c r="F162" s="225"/>
      <c r="G162" s="29">
        <f>+IF($I$161=0,"",(G161/$I$161))</f>
        <v>0.29249011857707508</v>
      </c>
      <c r="H162" s="119">
        <f>+IF($I$161=0,"",(H161/$I$161))</f>
        <v>0.70750988142292492</v>
      </c>
      <c r="I162" s="225"/>
      <c r="J162" s="34"/>
      <c r="M162" s="3">
        <v>133</v>
      </c>
      <c r="N162" s="3">
        <v>67</v>
      </c>
      <c r="O162" s="3">
        <v>63</v>
      </c>
      <c r="P162" s="3">
        <v>0</v>
      </c>
      <c r="Q162" s="3">
        <v>68</v>
      </c>
      <c r="R162" s="3">
        <v>195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142</v>
      </c>
      <c r="C163" s="25">
        <f t="shared" ref="C163:E163" si="27">+N161</f>
        <v>66</v>
      </c>
      <c r="D163" s="25">
        <f t="shared" si="27"/>
        <v>59</v>
      </c>
      <c r="E163" s="116">
        <f t="shared" si="27"/>
        <v>0</v>
      </c>
      <c r="F163" s="224">
        <f>+SUM(B163:E163)</f>
        <v>267</v>
      </c>
      <c r="G163" s="25">
        <f>Q161</f>
        <v>75</v>
      </c>
      <c r="H163" s="116">
        <f>R161</f>
        <v>192</v>
      </c>
      <c r="I163" s="224">
        <f>+SUM(G163:H163)</f>
        <v>267</v>
      </c>
      <c r="J163" s="34"/>
      <c r="M163" s="3">
        <v>111</v>
      </c>
      <c r="N163" s="3">
        <v>84</v>
      </c>
      <c r="O163" s="3">
        <v>77</v>
      </c>
      <c r="P163" s="3">
        <v>0</v>
      </c>
      <c r="Q163" s="3">
        <v>80</v>
      </c>
      <c r="R163" s="3">
        <v>192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0.53183520599250933</v>
      </c>
      <c r="C164" s="29">
        <f t="shared" ref="C164:E164" si="28">+IF($F$163=0,"",(C163/$F$163))</f>
        <v>0.24719101123595505</v>
      </c>
      <c r="D164" s="29">
        <f t="shared" si="28"/>
        <v>0.22097378277153559</v>
      </c>
      <c r="E164" s="119">
        <f t="shared" si="28"/>
        <v>0</v>
      </c>
      <c r="F164" s="225"/>
      <c r="G164" s="29">
        <f>+IF($I$163=0,"",(G163/$I$163))</f>
        <v>0.2808988764044944</v>
      </c>
      <c r="H164" s="119">
        <f>+IF($I$163=0,"",(H163/$I$163))</f>
        <v>0.7191011235955056</v>
      </c>
      <c r="I164" s="225"/>
      <c r="J164" s="34"/>
      <c r="M164" s="3">
        <v>115</v>
      </c>
      <c r="N164" s="3">
        <v>62</v>
      </c>
      <c r="O164" s="3">
        <v>44</v>
      </c>
      <c r="P164" s="3">
        <v>0</v>
      </c>
      <c r="Q164" s="3">
        <v>65</v>
      </c>
      <c r="R164" s="3">
        <v>156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133</v>
      </c>
      <c r="C165" s="19">
        <f t="shared" ref="C165:E165" si="29">+N162</f>
        <v>67</v>
      </c>
      <c r="D165" s="19">
        <f t="shared" si="29"/>
        <v>63</v>
      </c>
      <c r="E165" s="122">
        <f t="shared" si="29"/>
        <v>0</v>
      </c>
      <c r="F165" s="224">
        <f>+SUM(B165:E165)</f>
        <v>263</v>
      </c>
      <c r="G165" s="25">
        <f>Q162</f>
        <v>68</v>
      </c>
      <c r="H165" s="116">
        <f>R162</f>
        <v>195</v>
      </c>
      <c r="I165" s="224">
        <f>+SUM(G165:H165)</f>
        <v>263</v>
      </c>
      <c r="J165" s="34"/>
      <c r="M165" s="3">
        <v>88</v>
      </c>
      <c r="N165" s="3">
        <v>68</v>
      </c>
      <c r="O165" s="3">
        <v>55</v>
      </c>
      <c r="P165" s="3">
        <v>0</v>
      </c>
      <c r="Q165" s="3">
        <v>67</v>
      </c>
      <c r="R165" s="3">
        <v>144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0.50570342205323193</v>
      </c>
      <c r="C166" s="29">
        <f>+IF($F$165=0,"",(C165/$F$165))</f>
        <v>0.25475285171102663</v>
      </c>
      <c r="D166" s="29">
        <f t="shared" ref="D166:E166" si="30">+IF($F$165=0,"",(D165/$F$165))</f>
        <v>0.23954372623574144</v>
      </c>
      <c r="E166" s="119">
        <f t="shared" si="30"/>
        <v>0</v>
      </c>
      <c r="F166" s="225"/>
      <c r="G166" s="29">
        <f>+IF($I$165=0,"",(G165/$I$165))</f>
        <v>0.2585551330798479</v>
      </c>
      <c r="H166" s="119">
        <f>+IF($I$165=0,"",(H165/$I$165))</f>
        <v>0.7414448669201521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111</v>
      </c>
      <c r="C167" s="19">
        <f t="shared" ref="C167:E167" si="31">+N163</f>
        <v>84</v>
      </c>
      <c r="D167" s="19">
        <f t="shared" si="31"/>
        <v>77</v>
      </c>
      <c r="E167" s="122">
        <f t="shared" si="31"/>
        <v>0</v>
      </c>
      <c r="F167" s="224">
        <f>+SUM(B167:E167)</f>
        <v>272</v>
      </c>
      <c r="G167" s="25">
        <f>Q163</f>
        <v>80</v>
      </c>
      <c r="H167" s="116">
        <f>R163</f>
        <v>192</v>
      </c>
      <c r="I167" s="224">
        <f>+SUM(G167:H167)</f>
        <v>272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0.40808823529411764</v>
      </c>
      <c r="C168" s="29">
        <f>+IF($F$167=0,"",(C167/$F$167))</f>
        <v>0.30882352941176472</v>
      </c>
      <c r="D168" s="29">
        <f>+IF($F$167=0,"",(D167/$F$167))</f>
        <v>0.28308823529411764</v>
      </c>
      <c r="E168" s="119">
        <f>+IF($F$167=0,"",(E167/$F$167))</f>
        <v>0</v>
      </c>
      <c r="F168" s="225"/>
      <c r="G168" s="29">
        <f>+IF($I$167=0,"",(G167/$I$167))</f>
        <v>0.29411764705882354</v>
      </c>
      <c r="H168" s="119">
        <f>+IF($I$167=0,"",(H167/$I$167))</f>
        <v>0.70588235294117652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115</v>
      </c>
      <c r="C169" s="19">
        <f t="shared" ref="C169:E169" si="32">+N164</f>
        <v>62</v>
      </c>
      <c r="D169" s="19">
        <f t="shared" si="32"/>
        <v>44</v>
      </c>
      <c r="E169" s="122">
        <f t="shared" si="32"/>
        <v>0</v>
      </c>
      <c r="F169" s="224">
        <f>+SUM(B169:E169)</f>
        <v>221</v>
      </c>
      <c r="G169" s="25">
        <f>Q164</f>
        <v>65</v>
      </c>
      <c r="H169" s="116">
        <f>R164</f>
        <v>156</v>
      </c>
      <c r="I169" s="220">
        <f>+SUM(G169:H169)</f>
        <v>221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0.52036199095022628</v>
      </c>
      <c r="C170" s="29">
        <f>+IF($F$169=0,"",(C169/$F$169))</f>
        <v>0.28054298642533937</v>
      </c>
      <c r="D170" s="29">
        <f>+IF($F$169=0,"",(D169/$F$169))</f>
        <v>0.19909502262443438</v>
      </c>
      <c r="E170" s="119">
        <f>+IF($F$169=0,"",(E169/$F$169))</f>
        <v>0</v>
      </c>
      <c r="F170" s="225"/>
      <c r="G170" s="29">
        <f>+IF($I$169=0,"",(G169/$I$169))</f>
        <v>0.29411764705882354</v>
      </c>
      <c r="H170" s="119">
        <f>+IF($I$169=0,"",(H169/$I$169))</f>
        <v>0.70588235294117652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88</v>
      </c>
      <c r="C171" s="19">
        <f t="shared" ref="C171:E171" si="33">+N165</f>
        <v>68</v>
      </c>
      <c r="D171" s="19">
        <f t="shared" si="33"/>
        <v>55</v>
      </c>
      <c r="E171" s="122">
        <f t="shared" si="33"/>
        <v>0</v>
      </c>
      <c r="F171" s="235">
        <f>+SUM(B171:E171)</f>
        <v>211</v>
      </c>
      <c r="G171" s="19">
        <f>Q165</f>
        <v>67</v>
      </c>
      <c r="H171" s="122">
        <f>R165</f>
        <v>144</v>
      </c>
      <c r="I171" s="235">
        <f>+SUM(G171:H171)</f>
        <v>211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0.41706161137440756</v>
      </c>
      <c r="C172" s="127">
        <f t="shared" ref="C172:E172" si="34">+IF($F$171=0,"",(C171/$F$171))</f>
        <v>0.32227488151658767</v>
      </c>
      <c r="D172" s="127">
        <f t="shared" si="34"/>
        <v>0.26066350710900477</v>
      </c>
      <c r="E172" s="125">
        <f t="shared" si="34"/>
        <v>0</v>
      </c>
      <c r="F172" s="236"/>
      <c r="G172" s="127">
        <f>+IF($I$171=0,"",(G171/$I$171))</f>
        <v>0.31753554502369669</v>
      </c>
      <c r="H172" s="125">
        <f>+IF($I$171=0,"",(H171/$I$171))</f>
        <v>0.68246445497630337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12</v>
      </c>
      <c r="C178" s="19">
        <f t="shared" ref="C178:G178" si="35">+N178</f>
        <v>112</v>
      </c>
      <c r="D178" s="19">
        <f t="shared" si="35"/>
        <v>151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275</v>
      </c>
      <c r="I178" s="21"/>
      <c r="J178" s="21"/>
      <c r="K178" s="3"/>
      <c r="L178" s="3"/>
      <c r="M178" s="3">
        <v>12</v>
      </c>
      <c r="N178" s="3">
        <v>112</v>
      </c>
      <c r="O178" s="43">
        <v>151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4.363636363636364E-2</v>
      </c>
      <c r="C179" s="30">
        <f t="shared" ref="C179:G179" si="36">+IF($H$178=0,"",(C178/$H$178))</f>
        <v>0.40727272727272729</v>
      </c>
      <c r="D179" s="30">
        <f t="shared" si="36"/>
        <v>0.54909090909090907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</v>
      </c>
      <c r="N179" s="3">
        <v>103</v>
      </c>
      <c r="O179" s="43">
        <v>93</v>
      </c>
      <c r="P179" s="43">
        <v>55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</v>
      </c>
      <c r="C180" s="25">
        <f t="shared" ref="C180:G180" si="37">+N179</f>
        <v>103</v>
      </c>
      <c r="D180" s="25">
        <f t="shared" si="37"/>
        <v>93</v>
      </c>
      <c r="E180" s="25">
        <f t="shared" si="37"/>
        <v>55</v>
      </c>
      <c r="F180" s="25">
        <f t="shared" si="37"/>
        <v>0</v>
      </c>
      <c r="G180" s="116">
        <f t="shared" si="37"/>
        <v>0</v>
      </c>
      <c r="H180" s="224">
        <f>+SUM(B180:G180)</f>
        <v>253</v>
      </c>
      <c r="I180" s="20"/>
      <c r="J180" s="20"/>
      <c r="K180" s="3"/>
      <c r="L180" s="3"/>
      <c r="M180" s="3">
        <v>6</v>
      </c>
      <c r="N180" s="3">
        <v>191</v>
      </c>
      <c r="O180" s="43">
        <v>0</v>
      </c>
      <c r="P180" s="43">
        <v>70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7.9051383399209481E-3</v>
      </c>
      <c r="C181" s="29">
        <f t="shared" ref="C181:G181" si="38">+IF($H$180=0,"",(C180/$H$180))</f>
        <v>0.40711462450592883</v>
      </c>
      <c r="D181" s="29">
        <f t="shared" si="38"/>
        <v>0.3675889328063241</v>
      </c>
      <c r="E181" s="29">
        <f t="shared" si="38"/>
        <v>0.21739130434782608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5</v>
      </c>
      <c r="N181" s="3">
        <v>125</v>
      </c>
      <c r="O181" s="43">
        <v>81</v>
      </c>
      <c r="P181" s="43">
        <v>52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6</v>
      </c>
      <c r="C182" s="25">
        <f t="shared" ref="C182:G182" si="39">+N180</f>
        <v>191</v>
      </c>
      <c r="D182" s="25">
        <f t="shared" si="39"/>
        <v>0</v>
      </c>
      <c r="E182" s="25">
        <f t="shared" si="39"/>
        <v>70</v>
      </c>
      <c r="F182" s="25">
        <f t="shared" si="39"/>
        <v>0</v>
      </c>
      <c r="G182" s="116">
        <f t="shared" si="39"/>
        <v>0</v>
      </c>
      <c r="H182" s="224">
        <f>+SUM(B182:G182)</f>
        <v>267</v>
      </c>
      <c r="I182" s="20"/>
      <c r="J182" s="20"/>
      <c r="K182" s="3"/>
      <c r="L182" s="3"/>
      <c r="M182" s="3">
        <v>1</v>
      </c>
      <c r="N182" s="3">
        <v>165</v>
      </c>
      <c r="O182" s="43">
        <v>106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2.247191011235955E-2</v>
      </c>
      <c r="C183" s="29">
        <f t="shared" ref="C183:G183" si="40">+IF($H$182=0,"",(C182/$H$182))</f>
        <v>0.71535580524344566</v>
      </c>
      <c r="D183" s="29">
        <f t="shared" si="40"/>
        <v>0</v>
      </c>
      <c r="E183" s="29">
        <f t="shared" si="40"/>
        <v>0.26217228464419473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6</v>
      </c>
      <c r="N183" s="3">
        <v>87</v>
      </c>
      <c r="O183" s="43">
        <v>115</v>
      </c>
      <c r="P183" s="43">
        <v>13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</v>
      </c>
      <c r="C184" s="25">
        <f t="shared" ref="C184:G184" si="41">+N181</f>
        <v>125</v>
      </c>
      <c r="D184" s="25">
        <f t="shared" si="41"/>
        <v>81</v>
      </c>
      <c r="E184" s="25">
        <f t="shared" si="41"/>
        <v>52</v>
      </c>
      <c r="F184" s="25">
        <f t="shared" si="41"/>
        <v>0</v>
      </c>
      <c r="G184" s="116">
        <f t="shared" si="41"/>
        <v>0</v>
      </c>
      <c r="H184" s="224">
        <f>+SUM(B184:G184)</f>
        <v>263</v>
      </c>
      <c r="I184" s="20"/>
      <c r="J184" s="20"/>
      <c r="K184" s="20"/>
      <c r="L184" s="20"/>
      <c r="M184" s="3">
        <v>3</v>
      </c>
      <c r="N184" s="3">
        <v>202</v>
      </c>
      <c r="O184" s="43">
        <v>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1.9011406844106463E-2</v>
      </c>
      <c r="C185" s="29">
        <f t="shared" ref="C185:G185" si="42">+IF($H$184=0,"",(C184/$H$184))</f>
        <v>0.47528517110266161</v>
      </c>
      <c r="D185" s="29">
        <f t="shared" si="42"/>
        <v>0.30798479087452474</v>
      </c>
      <c r="E185" s="29">
        <f t="shared" si="42"/>
        <v>0.19771863117870722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</v>
      </c>
      <c r="C186" s="25">
        <f t="shared" ref="C186:G186" si="43">N182</f>
        <v>165</v>
      </c>
      <c r="D186" s="25">
        <f t="shared" si="43"/>
        <v>106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272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3.6764705882352941E-3</v>
      </c>
      <c r="C187" s="29">
        <f t="shared" si="44"/>
        <v>0.60661764705882348</v>
      </c>
      <c r="D187" s="29">
        <f t="shared" si="44"/>
        <v>0.38970588235294118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6</v>
      </c>
      <c r="C188" s="25">
        <f t="shared" ref="C188:G188" si="45">N183</f>
        <v>87</v>
      </c>
      <c r="D188" s="25">
        <f t="shared" si="45"/>
        <v>115</v>
      </c>
      <c r="E188" s="25">
        <f t="shared" si="45"/>
        <v>13</v>
      </c>
      <c r="F188" s="25">
        <f t="shared" si="45"/>
        <v>0</v>
      </c>
      <c r="G188" s="116">
        <f t="shared" si="45"/>
        <v>0</v>
      </c>
      <c r="H188" s="224">
        <f>+SUM(B188:G188)</f>
        <v>221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2.7149321266968326E-2</v>
      </c>
      <c r="C189" s="29">
        <f t="shared" si="46"/>
        <v>0.39366515837104071</v>
      </c>
      <c r="D189" s="29">
        <f t="shared" si="46"/>
        <v>0.52036199095022628</v>
      </c>
      <c r="E189" s="29">
        <f t="shared" si="46"/>
        <v>5.8823529411764705E-2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</v>
      </c>
      <c r="C190" s="25">
        <f t="shared" ref="C190:G190" si="47">N184</f>
        <v>202</v>
      </c>
      <c r="D190" s="25">
        <f t="shared" si="47"/>
        <v>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211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1.4218009478672985E-2</v>
      </c>
      <c r="C191" s="127">
        <f>+IF($H$190=0,"",(C190/$H$190))</f>
        <v>0.95734597156398105</v>
      </c>
      <c r="D191" s="127">
        <f t="shared" ref="D191:G191" si="48">+IF($H$190=0,"",(D190/$H$190))</f>
        <v>2.843601895734597E-2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381</v>
      </c>
      <c r="D197" s="15">
        <v>286</v>
      </c>
      <c r="E197" s="15">
        <v>282</v>
      </c>
      <c r="F197" s="15">
        <v>263</v>
      </c>
      <c r="G197" s="15">
        <v>186</v>
      </c>
      <c r="H197" s="28">
        <v>189</v>
      </c>
      <c r="I197" s="28">
        <v>139</v>
      </c>
      <c r="J197" s="33">
        <v>149</v>
      </c>
      <c r="K197" s="33">
        <v>91</v>
      </c>
      <c r="L197" s="33">
        <v>75</v>
      </c>
      <c r="M197" s="70">
        <v>83</v>
      </c>
      <c r="AK197" s="1"/>
    </row>
    <row r="198" spans="1:37" ht="18.75" x14ac:dyDescent="0.25">
      <c r="A198" s="241" t="s">
        <v>4</v>
      </c>
      <c r="B198" s="242"/>
      <c r="C198" s="69">
        <v>227</v>
      </c>
      <c r="D198" s="15">
        <v>269</v>
      </c>
      <c r="E198" s="15">
        <v>411</v>
      </c>
      <c r="F198" s="15">
        <v>523</v>
      </c>
      <c r="G198" s="15">
        <v>409</v>
      </c>
      <c r="H198" s="28">
        <v>448</v>
      </c>
      <c r="I198" s="28">
        <v>416</v>
      </c>
      <c r="J198" s="33">
        <v>401</v>
      </c>
      <c r="K198" s="33">
        <v>378</v>
      </c>
      <c r="L198" s="33">
        <v>348</v>
      </c>
      <c r="M198" s="70">
        <v>438</v>
      </c>
      <c r="AK198" s="1"/>
    </row>
    <row r="199" spans="1:37" ht="18.75" x14ac:dyDescent="0.25">
      <c r="A199" s="241" t="s">
        <v>5</v>
      </c>
      <c r="B199" s="242"/>
      <c r="C199" s="69">
        <v>28</v>
      </c>
      <c r="D199" s="15">
        <v>15</v>
      </c>
      <c r="E199" s="15">
        <v>49</v>
      </c>
      <c r="F199" s="15">
        <v>53</v>
      </c>
      <c r="G199" s="15">
        <v>34</v>
      </c>
      <c r="H199" s="28">
        <v>112</v>
      </c>
      <c r="I199" s="28">
        <v>254</v>
      </c>
      <c r="J199" s="33">
        <v>771</v>
      </c>
      <c r="K199" s="33">
        <v>777</v>
      </c>
      <c r="L199" s="33">
        <v>819</v>
      </c>
      <c r="M199" s="70">
        <v>642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636</v>
      </c>
      <c r="D202" s="158">
        <f t="shared" si="49"/>
        <v>570</v>
      </c>
      <c r="E202" s="158">
        <f t="shared" si="49"/>
        <v>742</v>
      </c>
      <c r="F202" s="158">
        <f t="shared" si="49"/>
        <v>839</v>
      </c>
      <c r="G202" s="158">
        <f t="shared" si="49"/>
        <v>629</v>
      </c>
      <c r="H202" s="158">
        <f t="shared" si="49"/>
        <v>749</v>
      </c>
      <c r="I202" s="158">
        <f t="shared" si="49"/>
        <v>809</v>
      </c>
      <c r="J202" s="158">
        <f t="shared" si="49"/>
        <v>1321</v>
      </c>
      <c r="K202" s="158">
        <f t="shared" ref="K202:L202" si="50">+SUM(K196:K201)</f>
        <v>1246</v>
      </c>
      <c r="L202" s="158">
        <f t="shared" si="50"/>
        <v>1242</v>
      </c>
      <c r="M202" s="179">
        <f>+SUM(M196:M201)</f>
        <v>1163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0.68877551020408168</v>
      </c>
      <c r="E209" s="187"/>
      <c r="F209" s="186">
        <v>0.72192513368983957</v>
      </c>
      <c r="G209" s="187"/>
      <c r="H209" s="186">
        <v>0.67647058823529416</v>
      </c>
      <c r="I209" s="186"/>
      <c r="J209" s="194">
        <v>0.52777777777777779</v>
      </c>
      <c r="K209" s="202"/>
      <c r="L209" s="186">
        <v>0.5714285714285714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0.80714285714285716</v>
      </c>
      <c r="E210" s="187"/>
      <c r="F210" s="186">
        <v>0.78893442622950816</v>
      </c>
      <c r="G210" s="187"/>
      <c r="H210" s="186">
        <v>0.83009708737864074</v>
      </c>
      <c r="I210" s="186"/>
      <c r="J210" s="194">
        <v>0.78701298701298705</v>
      </c>
      <c r="K210" s="202"/>
      <c r="L210" s="186">
        <v>0.83106267029972747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0.91176470588235292</v>
      </c>
      <c r="E211" s="187"/>
      <c r="F211" s="186">
        <v>0.8839285714285714</v>
      </c>
      <c r="G211" s="187"/>
      <c r="H211" s="186">
        <v>0.90873015873015872</v>
      </c>
      <c r="I211" s="186"/>
      <c r="J211" s="194">
        <v>0.90314136125654454</v>
      </c>
      <c r="K211" s="202"/>
      <c r="L211" s="186">
        <v>0.91852825229960577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125</v>
      </c>
      <c r="E220" s="187"/>
      <c r="F220" s="193" t="s">
        <v>125</v>
      </c>
      <c r="G220" s="187"/>
      <c r="H220" s="193" t="s">
        <v>125</v>
      </c>
      <c r="I220" s="187"/>
      <c r="J220" s="193" t="s">
        <v>125</v>
      </c>
      <c r="K220" s="187"/>
      <c r="L220" s="193" t="s">
        <v>125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128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127</v>
      </c>
      <c r="G222" s="187"/>
      <c r="H222" s="193" t="s">
        <v>126</v>
      </c>
      <c r="I222" s="187"/>
      <c r="J222" s="193" t="s">
        <v>127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2023-09-02T08:19:57Z</dcterms:modified>
</cp:coreProperties>
</file>