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F26C9474-3395-4DC4-9366-D6B16B2FA57D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<sst xmlns="http://schemas.openxmlformats.org/spreadsheetml/2006/main" count="250" uniqueCount="130">
  <si>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</si>
  <si>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</si>
  <si>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</si>
  <si>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</si>
  <si>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</si>
  <si>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</si>
  <si>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</si>
  <si>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</si>
  <si>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</si>
  <si>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</si>
  <si>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</si>
  <si>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</si>
  <si>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</si>
  <si>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</si>
  <si>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</si>
  <si>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</si>
  <si>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</si>
  <si>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</si>
  <si>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</si>
  <si>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</si>
  <si>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</si>
  <si>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</si>
  <si>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</si>
  <si>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</si>
  <si>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</si>
  <si>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</si>
  <si>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</si>
  <si>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</si>
  <si>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</si>
  <si>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</si>
  <si>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</si>
  <si>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</si>
  <si>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</si>
  <si>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</si>
  <si>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</si>
  <si>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</si>
  <si>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</si>
  <si>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</si>
  <si>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</si>
  <si>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</si>
  <si>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</si>
  <si>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</si>
  <si>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</si>
  <si>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</si>
  <si>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</si>
  <si>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</si>
  <si>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</si>
  <si>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</si>
  <si>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</si>
  <si>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</si>
  <si>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</si>
  <si>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</si>
  <si>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</si>
  <si>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</si>
  <si>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</si>
  <si>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</si>
  <si>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</si>
  <si>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</si>
  <si>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</si>
  <si>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</si>
  <si>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</si>
  <si>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</si>
  <si>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</si>
  <si>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</si>
  <si>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</si>
  <si>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</si>
  <si>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</si>
  <si>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</si>
  <si>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</si>
  <si>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</si>
  <si>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</si>
  <si>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</si>
  <si>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</si>
  <si>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</si>
  <si>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</si>
  <si>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</si>
  <si>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</si>
  <si>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</si>
  <si>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</si>
  <si>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</si>
  <si>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</si>
  <si>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</si>
  <si>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</si>
  <si>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</si>
  <si>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</si>
  <si>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</si>
  <si>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</si>
  <si>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</si>
  <si>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</si>
  <si>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</si>
  <si>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</si>
  <si>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</si>
  <si>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</si>
  <si>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</si>
  <si>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</si>
  <si>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</si>
  <si>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</si>
  <si>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</si>
  <si>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</si>
  <si>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</si>
  <si>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</si>
  <si>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</si>
  <si>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</si>
  <si>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</si>
  <si>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</si>
  <si>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</si>
  <si>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</si>
  <si>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</si>
  <si>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</si>
  <si>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</si>
  <si>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</si>
  <si>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</si>
  <si>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</si>
  <si>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</si>
  <si>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</si>
  <si>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</si>
  <si>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</si>
  <si>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</si>
  <si>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</si>
  <si>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</si>
  <si>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</si>
  <si>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</si>
  <si>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</si>
  <si>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Entre 1,5 y 2 SMMLV</t>
  </si>
  <si>
    <t>NO</t>
  </si>
  <si>
    <t>Entre 1 y 1,5 SMMLV</t>
  </si>
  <si>
    <t>Entre 2 y 2 ,5 SMMLV</t>
  </si>
  <si>
    <t>I.U/E.T</t>
  </si>
  <si>
    <t>CORPORACION UNIVERSITARIA ANTONIO JOSE DE SUCRE - CORPOSUCRE</t>
  </si>
  <si>
    <t>1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</si>
</sst>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CORPORACION UNIVERSITARIA ANTONIO JOSE DE SUCRE - CORPOSUCRE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128</v>
      </c>
      <c r="B11" s="3" t="s">
        <v>122</v>
      </c>
      <c r="C11" s="3" t="s">
        <v>127</v>
      </c>
      <c r="D11" s="3">
        <v>1</v>
      </c>
      <c r="E11" s="3" t="s">
        <v>124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CORPORACION UNIVERSITARIA ANTONIO JOSE DE SUCRE - CORPOSUCRE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4948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4747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201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23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4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9.0212969609954535E-2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0.4408817635270541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479</v>
      </c>
      <c r="D32" s="56">
        <v>730</v>
      </c>
      <c r="E32" s="56">
        <v>1362</v>
      </c>
      <c r="F32" s="56">
        <v>2226</v>
      </c>
      <c r="G32" s="56">
        <v>2960</v>
      </c>
      <c r="H32" s="57">
        <v>3190</v>
      </c>
      <c r="I32" s="57">
        <v>3710</v>
      </c>
      <c r="J32" s="58">
        <v>4417</v>
      </c>
      <c r="K32" s="58">
        <v>5188</v>
      </c>
      <c r="L32" s="58">
        <v>4995</v>
      </c>
      <c r="M32" s="61">
        <v>4747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12</v>
      </c>
      <c r="I33" s="27">
        <v>94</v>
      </c>
      <c r="J33" s="32">
        <v>106</v>
      </c>
      <c r="K33" s="32">
        <v>137</v>
      </c>
      <c r="L33" s="32">
        <v>179</v>
      </c>
      <c r="M33" s="62">
        <v>201</v>
      </c>
    </row>
    <row r="34" spans="1:14" ht="19.5" thickBot="1" x14ac:dyDescent="0.3">
      <c r="A34" s="250" t="s">
        <v>8</v>
      </c>
      <c r="B34" s="251"/>
      <c r="C34" s="171">
        <f>+SUM(C32:C33)</f>
        <v>479</v>
      </c>
      <c r="D34" s="172">
        <f t="shared" ref="D34:H34" si="0">+SUM(D32:D33)</f>
        <v>730</v>
      </c>
      <c r="E34" s="172">
        <f t="shared" si="0"/>
        <v>1362</v>
      </c>
      <c r="F34" s="172">
        <f t="shared" si="0"/>
        <v>2226</v>
      </c>
      <c r="G34" s="172">
        <f t="shared" si="0"/>
        <v>2960</v>
      </c>
      <c r="H34" s="175">
        <f t="shared" si="0"/>
        <v>3202</v>
      </c>
      <c r="I34" s="175">
        <f>+SUM(I32:I33)</f>
        <v>3804</v>
      </c>
      <c r="J34" s="166">
        <f>+SUM(J32:J33)</f>
        <v>4523</v>
      </c>
      <c r="K34" s="166">
        <f>+SUM(K32:K33)</f>
        <v>5325</v>
      </c>
      <c r="L34" s="166">
        <f>+SUM(L32:L33)</f>
        <v>5174</v>
      </c>
      <c r="M34" s="167">
        <f>+SUM(M32:M33)</f>
        <v>4948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35</v>
      </c>
      <c r="E39" s="64">
        <v>103</v>
      </c>
      <c r="F39" s="64">
        <v>175</v>
      </c>
      <c r="G39" s="64">
        <v>346</v>
      </c>
      <c r="H39" s="65">
        <v>108</v>
      </c>
      <c r="I39" s="65">
        <v>27</v>
      </c>
      <c r="J39" s="66">
        <v>16</v>
      </c>
      <c r="K39" s="66">
        <v>29</v>
      </c>
      <c r="L39" s="66">
        <v>16</v>
      </c>
      <c r="M39" s="68">
        <v>16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1</v>
      </c>
      <c r="E40" s="15">
        <v>0</v>
      </c>
      <c r="F40" s="15">
        <v>17</v>
      </c>
      <c r="G40" s="15">
        <v>28</v>
      </c>
      <c r="H40" s="28">
        <v>31</v>
      </c>
      <c r="I40" s="28">
        <v>25</v>
      </c>
      <c r="J40" s="33">
        <v>11</v>
      </c>
      <c r="K40" s="33">
        <v>16</v>
      </c>
      <c r="L40" s="33">
        <v>7</v>
      </c>
      <c r="M40" s="70">
        <v>15</v>
      </c>
      <c r="N40" s="42"/>
    </row>
    <row r="41" spans="1:14" ht="18.75" x14ac:dyDescent="0.25">
      <c r="A41" s="241" t="s">
        <v>4</v>
      </c>
      <c r="B41" s="242"/>
      <c r="C41" s="69">
        <v>479</v>
      </c>
      <c r="D41" s="15">
        <v>694</v>
      </c>
      <c r="E41" s="15">
        <v>1259</v>
      </c>
      <c r="F41" s="15">
        <v>2034</v>
      </c>
      <c r="G41" s="15">
        <v>2586</v>
      </c>
      <c r="H41" s="28">
        <v>3051</v>
      </c>
      <c r="I41" s="28">
        <v>3658</v>
      </c>
      <c r="J41" s="33">
        <v>4390</v>
      </c>
      <c r="K41" s="33">
        <v>5143</v>
      </c>
      <c r="L41" s="33">
        <v>4972</v>
      </c>
      <c r="M41" s="70">
        <v>4716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12</v>
      </c>
      <c r="I42" s="28">
        <v>94</v>
      </c>
      <c r="J42" s="33">
        <v>106</v>
      </c>
      <c r="K42" s="33">
        <v>137</v>
      </c>
      <c r="L42" s="33">
        <v>179</v>
      </c>
      <c r="M42" s="70">
        <v>201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479</v>
      </c>
      <c r="D45" s="172">
        <f t="shared" ref="D45:I45" si="1">+SUM(D39:D44)</f>
        <v>730</v>
      </c>
      <c r="E45" s="172">
        <f t="shared" si="1"/>
        <v>1362</v>
      </c>
      <c r="F45" s="172">
        <f t="shared" si="1"/>
        <v>2226</v>
      </c>
      <c r="G45" s="172">
        <f t="shared" si="1"/>
        <v>2960</v>
      </c>
      <c r="H45" s="175">
        <f t="shared" si="1"/>
        <v>3202</v>
      </c>
      <c r="I45" s="175">
        <f t="shared" si="1"/>
        <v>3804</v>
      </c>
      <c r="J45" s="166">
        <f>+SUM(J39:J44)</f>
        <v>4523</v>
      </c>
      <c r="K45" s="166">
        <f>+SUM(K39:K44)</f>
        <v>5325</v>
      </c>
      <c r="L45" s="166">
        <f>+SUM(L39:L44)</f>
        <v>5174</v>
      </c>
      <c r="M45" s="167">
        <f>+SUM(M39:M44)</f>
        <v>4948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244</v>
      </c>
      <c r="D53" s="15">
        <v>171</v>
      </c>
      <c r="E53" s="15">
        <v>133</v>
      </c>
      <c r="F53" s="15">
        <v>137</v>
      </c>
      <c r="G53" s="15">
        <v>168</v>
      </c>
      <c r="H53" s="28">
        <v>174</v>
      </c>
      <c r="I53" s="28">
        <v>310</v>
      </c>
      <c r="J53" s="33">
        <v>357</v>
      </c>
      <c r="K53" s="33">
        <v>413</v>
      </c>
      <c r="L53" s="33">
        <v>370</v>
      </c>
      <c r="M53" s="70">
        <v>386</v>
      </c>
    </row>
    <row r="54" spans="1:13" ht="18.75" x14ac:dyDescent="0.25">
      <c r="A54" s="245" t="s">
        <v>48</v>
      </c>
      <c r="B54" s="246"/>
      <c r="C54" s="69">
        <v>185</v>
      </c>
      <c r="D54" s="15">
        <v>395</v>
      </c>
      <c r="E54" s="15">
        <v>799</v>
      </c>
      <c r="F54" s="15">
        <v>1226</v>
      </c>
      <c r="G54" s="15">
        <v>1555</v>
      </c>
      <c r="H54" s="28">
        <v>1884</v>
      </c>
      <c r="I54" s="28">
        <v>2274</v>
      </c>
      <c r="J54" s="33">
        <v>2586</v>
      </c>
      <c r="K54" s="33">
        <v>3030</v>
      </c>
      <c r="L54" s="33">
        <v>3056</v>
      </c>
      <c r="M54" s="70">
        <v>2824</v>
      </c>
    </row>
    <row r="55" spans="1:13" ht="18.75" x14ac:dyDescent="0.25">
      <c r="A55" s="245" t="s">
        <v>59</v>
      </c>
      <c r="B55" s="246"/>
      <c r="C55" s="69">
        <v>50</v>
      </c>
      <c r="D55" s="15">
        <v>101</v>
      </c>
      <c r="E55" s="15">
        <v>258</v>
      </c>
      <c r="F55" s="15">
        <v>579</v>
      </c>
      <c r="G55" s="15">
        <v>732</v>
      </c>
      <c r="H55" s="28">
        <v>825</v>
      </c>
      <c r="I55" s="28">
        <v>913</v>
      </c>
      <c r="J55" s="33">
        <v>1184</v>
      </c>
      <c r="K55" s="33">
        <v>1373</v>
      </c>
      <c r="L55" s="33">
        <v>1298</v>
      </c>
      <c r="M55" s="70">
        <v>1266</v>
      </c>
    </row>
    <row r="56" spans="1:13" ht="18.75" x14ac:dyDescent="0.25">
      <c r="A56" s="245" t="s">
        <v>49</v>
      </c>
      <c r="B56" s="246"/>
      <c r="C56" s="69">
        <v>0</v>
      </c>
      <c r="D56" s="15">
        <v>63</v>
      </c>
      <c r="E56" s="15">
        <v>172</v>
      </c>
      <c r="F56" s="15">
        <v>284</v>
      </c>
      <c r="G56" s="15">
        <v>505</v>
      </c>
      <c r="H56" s="28">
        <v>319</v>
      </c>
      <c r="I56" s="28">
        <v>307</v>
      </c>
      <c r="J56" s="33">
        <v>396</v>
      </c>
      <c r="K56" s="33">
        <v>509</v>
      </c>
      <c r="L56" s="33">
        <v>450</v>
      </c>
      <c r="M56" s="70">
        <v>472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479</v>
      </c>
      <c r="D59" s="172">
        <f>+SUM(D50:D58)</f>
        <v>730</v>
      </c>
      <c r="E59" s="172">
        <f t="shared" ref="E59:L59" si="2">+SUM(E50:E58)</f>
        <v>1362</v>
      </c>
      <c r="F59" s="172">
        <f t="shared" si="2"/>
        <v>2226</v>
      </c>
      <c r="G59" s="172">
        <f t="shared" si="2"/>
        <v>2960</v>
      </c>
      <c r="H59" s="172">
        <f t="shared" si="2"/>
        <v>3202</v>
      </c>
      <c r="I59" s="172">
        <f t="shared" si="2"/>
        <v>3804</v>
      </c>
      <c r="J59" s="172">
        <f t="shared" si="2"/>
        <v>4523</v>
      </c>
      <c r="K59" s="172">
        <f t="shared" si="2"/>
        <v>5325</v>
      </c>
      <c r="L59" s="172">
        <f t="shared" si="2"/>
        <v>5174</v>
      </c>
      <c r="M59" s="167">
        <f>+SUM(M50:M58)</f>
        <v>4948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717</v>
      </c>
      <c r="H67" s="33">
        <v>883</v>
      </c>
      <c r="I67" s="33">
        <v>1085</v>
      </c>
      <c r="J67" s="33">
        <v>1212</v>
      </c>
      <c r="K67" s="32">
        <v>1434</v>
      </c>
      <c r="L67" s="32">
        <v>1449</v>
      </c>
      <c r="M67" s="62">
        <v>1364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1570</v>
      </c>
      <c r="H68" s="33">
        <v>1826</v>
      </c>
      <c r="I68" s="33">
        <v>2102</v>
      </c>
      <c r="J68" s="33">
        <v>2558</v>
      </c>
      <c r="K68" s="32">
        <v>2969</v>
      </c>
      <c r="L68" s="32">
        <v>2905</v>
      </c>
      <c r="M68" s="62">
        <v>2726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326</v>
      </c>
      <c r="H70" s="33">
        <v>108</v>
      </c>
      <c r="I70" s="33">
        <v>41</v>
      </c>
      <c r="J70" s="33">
        <v>24</v>
      </c>
      <c r="K70" s="32">
        <v>44</v>
      </c>
      <c r="L70" s="32">
        <v>23</v>
      </c>
      <c r="M70" s="62">
        <v>31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179</v>
      </c>
      <c r="H71" s="33">
        <v>211</v>
      </c>
      <c r="I71" s="33">
        <v>266</v>
      </c>
      <c r="J71" s="33">
        <v>372</v>
      </c>
      <c r="K71" s="32">
        <v>465</v>
      </c>
      <c r="L71" s="32">
        <v>427</v>
      </c>
      <c r="M71" s="62">
        <v>441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168</v>
      </c>
      <c r="H73" s="33">
        <v>168</v>
      </c>
      <c r="I73" s="33">
        <v>216</v>
      </c>
      <c r="J73" s="33">
        <v>251</v>
      </c>
      <c r="K73" s="32">
        <v>282</v>
      </c>
      <c r="L73" s="32">
        <v>312</v>
      </c>
      <c r="M73" s="62">
        <v>300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6</v>
      </c>
      <c r="I74" s="33">
        <v>94</v>
      </c>
      <c r="J74" s="33">
        <v>106</v>
      </c>
      <c r="K74" s="32">
        <v>131</v>
      </c>
      <c r="L74" s="32">
        <v>58</v>
      </c>
      <c r="M74" s="62">
        <v>86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2960</v>
      </c>
      <c r="H76" s="172">
        <f t="shared" si="3"/>
        <v>3202</v>
      </c>
      <c r="I76" s="172">
        <f t="shared" ref="I76:M76" si="4">+SUM(I64:I75)</f>
        <v>3804</v>
      </c>
      <c r="J76" s="172">
        <f t="shared" si="4"/>
        <v>4523</v>
      </c>
      <c r="K76" s="172">
        <f t="shared" si="4"/>
        <v>5325</v>
      </c>
      <c r="L76" s="172">
        <f t="shared" si="4"/>
        <v>5174</v>
      </c>
      <c r="M76" s="173">
        <f t="shared" si="4"/>
        <v>4948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479</v>
      </c>
      <c r="D82" s="84">
        <v>730</v>
      </c>
      <c r="E82" s="84">
        <v>1362</v>
      </c>
      <c r="F82" s="84">
        <v>2226</v>
      </c>
      <c r="G82" s="84">
        <v>2960</v>
      </c>
      <c r="H82" s="85">
        <v>3190</v>
      </c>
      <c r="I82" s="85">
        <v>3710</v>
      </c>
      <c r="J82" s="85">
        <v>4417</v>
      </c>
      <c r="K82" s="86">
        <v>5194</v>
      </c>
      <c r="L82" s="86">
        <v>5007</v>
      </c>
      <c r="M82" s="87">
        <v>4747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12</v>
      </c>
      <c r="I83" s="28">
        <v>94</v>
      </c>
      <c r="J83" s="28">
        <v>106</v>
      </c>
      <c r="K83" s="32">
        <v>131</v>
      </c>
      <c r="L83" s="32">
        <v>167</v>
      </c>
      <c r="M83" s="88">
        <v>201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479</v>
      </c>
      <c r="D87" s="164">
        <f t="shared" ref="D87:H87" si="5">+SUM(D82:D86)</f>
        <v>730</v>
      </c>
      <c r="E87" s="164">
        <f t="shared" si="5"/>
        <v>1362</v>
      </c>
      <c r="F87" s="164">
        <f t="shared" si="5"/>
        <v>2226</v>
      </c>
      <c r="G87" s="164">
        <f t="shared" si="5"/>
        <v>2960</v>
      </c>
      <c r="H87" s="165">
        <f t="shared" si="5"/>
        <v>3202</v>
      </c>
      <c r="I87" s="165">
        <f>+SUM(I82:I86)</f>
        <v>3804</v>
      </c>
      <c r="J87" s="165">
        <f>+SUM(J82:J86)</f>
        <v>4523</v>
      </c>
      <c r="K87" s="166">
        <f>+SUM(K82:K86)</f>
        <v>5325</v>
      </c>
      <c r="L87" s="166">
        <f>+SUM(L82:L86)</f>
        <v>5174</v>
      </c>
      <c r="M87" s="167">
        <f>+SUM(M82:M86)</f>
        <v>4948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52</v>
      </c>
      <c r="D93" s="91">
        <v>212</v>
      </c>
      <c r="E93" s="91">
        <v>529</v>
      </c>
      <c r="F93" s="91">
        <v>977</v>
      </c>
      <c r="G93" s="91">
        <v>1355</v>
      </c>
      <c r="H93" s="92">
        <v>1353</v>
      </c>
      <c r="I93" s="92">
        <v>1610</v>
      </c>
      <c r="J93" s="86">
        <v>1965</v>
      </c>
      <c r="K93" s="86">
        <v>2302</v>
      </c>
      <c r="L93" s="86">
        <v>2174</v>
      </c>
      <c r="M93" s="87">
        <v>2124</v>
      </c>
    </row>
    <row r="94" spans="1:13" ht="18.75" x14ac:dyDescent="0.25">
      <c r="A94" s="275" t="s">
        <v>35</v>
      </c>
      <c r="B94" s="276"/>
      <c r="C94" s="63">
        <v>427</v>
      </c>
      <c r="D94" s="15">
        <v>518</v>
      </c>
      <c r="E94" s="15">
        <v>833</v>
      </c>
      <c r="F94" s="15">
        <v>1249</v>
      </c>
      <c r="G94" s="15">
        <v>1605</v>
      </c>
      <c r="H94" s="28">
        <v>1849</v>
      </c>
      <c r="I94" s="28">
        <v>2194</v>
      </c>
      <c r="J94" s="28">
        <v>2558</v>
      </c>
      <c r="K94" s="32">
        <v>3023</v>
      </c>
      <c r="L94" s="32">
        <v>3000</v>
      </c>
      <c r="M94" s="88">
        <v>2824</v>
      </c>
    </row>
    <row r="95" spans="1:13" ht="19.5" thickBot="1" x14ac:dyDescent="0.3">
      <c r="A95" s="250" t="s">
        <v>8</v>
      </c>
      <c r="B95" s="251"/>
      <c r="C95" s="158">
        <f>+SUM(C93:C94)</f>
        <v>479</v>
      </c>
      <c r="D95" s="164">
        <f t="shared" ref="D95:M95" si="6">+SUM(D93:D94)</f>
        <v>730</v>
      </c>
      <c r="E95" s="164">
        <f t="shared" si="6"/>
        <v>1362</v>
      </c>
      <c r="F95" s="164">
        <f t="shared" si="6"/>
        <v>2226</v>
      </c>
      <c r="G95" s="164">
        <f t="shared" si="6"/>
        <v>2960</v>
      </c>
      <c r="H95" s="165">
        <f t="shared" si="6"/>
        <v>3202</v>
      </c>
      <c r="I95" s="165">
        <f t="shared" si="6"/>
        <v>3804</v>
      </c>
      <c r="J95" s="165">
        <f t="shared" si="6"/>
        <v>4523</v>
      </c>
      <c r="K95" s="166">
        <f t="shared" si="6"/>
        <v>5325</v>
      </c>
      <c r="L95" s="166">
        <f t="shared" si="6"/>
        <v>5174</v>
      </c>
      <c r="M95" s="167">
        <f t="shared" si="6"/>
        <v>4948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0.50265957446808507</v>
      </c>
      <c r="D100" s="209">
        <v>0.11794871794871795</v>
      </c>
      <c r="E100" s="209">
        <v>9.3167701863354033E-2</v>
      </c>
      <c r="F100" s="209">
        <v>0.11842105263157894</v>
      </c>
      <c r="G100" s="210">
        <v>0.19014084507042253</v>
      </c>
    </row>
    <row r="101" spans="1:10" ht="18.75" x14ac:dyDescent="0.25">
      <c r="A101" s="275" t="s">
        <v>4</v>
      </c>
      <c r="B101" s="276"/>
      <c r="C101" s="209">
        <v>0.11627906976744186</v>
      </c>
      <c r="D101" s="209">
        <v>9.7174362508614748E-2</v>
      </c>
      <c r="E101" s="209">
        <v>9.2777451556077514E-2</v>
      </c>
      <c r="F101" s="209">
        <v>9.0212969609954535E-2</v>
      </c>
      <c r="G101" s="210">
        <v>0.13657360915846556</v>
      </c>
    </row>
    <row r="102" spans="1:10" ht="19.5" thickBot="1" x14ac:dyDescent="0.3">
      <c r="A102" s="250" t="s">
        <v>41</v>
      </c>
      <c r="B102" s="251"/>
      <c r="C102" s="162">
        <v>0.16928128420284569</v>
      </c>
      <c r="D102" s="162">
        <v>9.8482402324830479E-2</v>
      </c>
      <c r="E102" s="162">
        <v>9.2795065881693298E-2</v>
      </c>
      <c r="F102" s="162">
        <v>9.1202955437543295E-2</v>
      </c>
      <c r="G102" s="163">
        <v>0.13805897285686389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16</v>
      </c>
      <c r="D109" s="93">
        <v>0</v>
      </c>
      <c r="E109" s="94">
        <f>+IF(C109=0,"",(D109/C109))</f>
        <v>0</v>
      </c>
      <c r="G109" s="247" t="s">
        <v>2</v>
      </c>
      <c r="H109" s="302"/>
      <c r="I109" s="97">
        <v>1</v>
      </c>
      <c r="J109"/>
    </row>
    <row r="110" spans="1:10" ht="18.75" x14ac:dyDescent="0.25">
      <c r="A110" s="217" t="s">
        <v>3</v>
      </c>
      <c r="B110" s="249"/>
      <c r="C110" s="63">
        <f t="shared" si="7"/>
        <v>15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2</v>
      </c>
      <c r="J110"/>
    </row>
    <row r="111" spans="1:10" ht="18.75" x14ac:dyDescent="0.25">
      <c r="A111" s="217" t="s">
        <v>4</v>
      </c>
      <c r="B111" s="249"/>
      <c r="C111" s="63">
        <f t="shared" si="7"/>
        <v>4716</v>
      </c>
      <c r="D111" s="95">
        <v>300</v>
      </c>
      <c r="E111" s="96">
        <f t="shared" si="8"/>
        <v>6.3613231552162849E-2</v>
      </c>
      <c r="G111" s="217" t="s">
        <v>4</v>
      </c>
      <c r="H111" s="218"/>
      <c r="I111" s="98">
        <v>18</v>
      </c>
      <c r="J111"/>
    </row>
    <row r="112" spans="1:10" ht="18.75" x14ac:dyDescent="0.25">
      <c r="A112" s="217" t="s">
        <v>5</v>
      </c>
      <c r="B112" s="249"/>
      <c r="C112" s="63">
        <f t="shared" si="7"/>
        <v>201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2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4948</v>
      </c>
      <c r="D115" s="159">
        <f>+SUM(D109:D114)</f>
        <v>300</v>
      </c>
      <c r="E115" s="160">
        <f t="shared" si="8"/>
        <v>6.0630557801131774E-2</v>
      </c>
      <c r="G115" s="257" t="s">
        <v>8</v>
      </c>
      <c r="H115" s="292"/>
      <c r="I115" s="161">
        <f>+SUM(I109:I114)</f>
        <v>23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871</v>
      </c>
      <c r="D123" s="303">
        <f>+C123+C124</f>
        <v>1602</v>
      </c>
      <c r="E123" s="103">
        <v>726</v>
      </c>
      <c r="F123" s="303">
        <f>+E123+E124</f>
        <v>1398</v>
      </c>
      <c r="G123" s="67">
        <v>706</v>
      </c>
      <c r="H123" s="305">
        <f>+G123+G124</f>
        <v>1216</v>
      </c>
    </row>
    <row r="124" spans="1:10" ht="18.75" x14ac:dyDescent="0.25">
      <c r="A124" s="227"/>
      <c r="B124" s="105">
        <v>2</v>
      </c>
      <c r="C124" s="99">
        <v>731</v>
      </c>
      <c r="D124" s="223"/>
      <c r="E124" s="99">
        <v>672</v>
      </c>
      <c r="F124" s="223"/>
      <c r="G124" s="99">
        <v>510</v>
      </c>
      <c r="H124" s="223"/>
    </row>
    <row r="125" spans="1:10" ht="18.75" x14ac:dyDescent="0.25">
      <c r="A125" s="226">
        <v>2017</v>
      </c>
      <c r="B125" s="106">
        <v>1</v>
      </c>
      <c r="C125" s="100">
        <v>1143</v>
      </c>
      <c r="D125" s="222">
        <f>+C125+C126</f>
        <v>1987</v>
      </c>
      <c r="E125" s="100">
        <v>1069</v>
      </c>
      <c r="F125" s="222">
        <f>+E125+E126</f>
        <v>1860</v>
      </c>
      <c r="G125" s="100">
        <v>764</v>
      </c>
      <c r="H125" s="222">
        <f>+G125+G126</f>
        <v>1382</v>
      </c>
    </row>
    <row r="126" spans="1:10" ht="18.75" x14ac:dyDescent="0.25">
      <c r="A126" s="227"/>
      <c r="B126" s="105">
        <v>2</v>
      </c>
      <c r="C126" s="99">
        <v>844</v>
      </c>
      <c r="D126" s="223"/>
      <c r="E126" s="99">
        <v>791</v>
      </c>
      <c r="F126" s="223"/>
      <c r="G126" s="99">
        <v>618</v>
      </c>
      <c r="H126" s="223"/>
    </row>
    <row r="127" spans="1:10" ht="18.75" x14ac:dyDescent="0.25">
      <c r="A127" s="226">
        <v>2018</v>
      </c>
      <c r="B127" s="106">
        <v>1</v>
      </c>
      <c r="C127" s="100">
        <v>1095</v>
      </c>
      <c r="D127" s="222">
        <f>+C127+C128</f>
        <v>2005</v>
      </c>
      <c r="E127" s="100">
        <v>1045</v>
      </c>
      <c r="F127" s="222">
        <f>+E127+E128</f>
        <v>1909</v>
      </c>
      <c r="G127" s="100">
        <v>792</v>
      </c>
      <c r="H127" s="222">
        <f>+G127+G128</f>
        <v>1445</v>
      </c>
    </row>
    <row r="128" spans="1:10" ht="18.75" x14ac:dyDescent="0.25">
      <c r="A128" s="227"/>
      <c r="B128" s="105">
        <v>2</v>
      </c>
      <c r="C128" s="99">
        <v>910</v>
      </c>
      <c r="D128" s="223"/>
      <c r="E128" s="99">
        <v>864</v>
      </c>
      <c r="F128" s="223"/>
      <c r="G128" s="99">
        <v>653</v>
      </c>
      <c r="H128" s="223"/>
    </row>
    <row r="129" spans="1:28" ht="18.75" x14ac:dyDescent="0.25">
      <c r="A129" s="226">
        <v>2019</v>
      </c>
      <c r="B129" s="106">
        <v>1</v>
      </c>
      <c r="C129" s="100">
        <v>1431</v>
      </c>
      <c r="D129" s="222">
        <f>+C129+C130</f>
        <v>2706</v>
      </c>
      <c r="E129" s="100">
        <v>1225</v>
      </c>
      <c r="F129" s="222">
        <f>+E129+E130</f>
        <v>2294</v>
      </c>
      <c r="G129" s="100">
        <v>1129</v>
      </c>
      <c r="H129" s="222">
        <f>+G129+G130</f>
        <v>2066</v>
      </c>
    </row>
    <row r="130" spans="1:28" ht="18.75" x14ac:dyDescent="0.25">
      <c r="A130" s="227"/>
      <c r="B130" s="105">
        <v>2</v>
      </c>
      <c r="C130" s="99">
        <v>1275</v>
      </c>
      <c r="D130" s="223"/>
      <c r="E130" s="99">
        <v>1069</v>
      </c>
      <c r="F130" s="223"/>
      <c r="G130" s="99">
        <v>937</v>
      </c>
      <c r="H130" s="223"/>
    </row>
    <row r="131" spans="1:28" ht="18.75" x14ac:dyDescent="0.25">
      <c r="A131" s="226">
        <v>2022</v>
      </c>
      <c r="B131" s="106">
        <v>1</v>
      </c>
      <c r="C131" s="100">
        <v>1779</v>
      </c>
      <c r="D131" s="222">
        <f>+C131+C132</f>
        <v>2871</v>
      </c>
      <c r="E131" s="100">
        <v>1610</v>
      </c>
      <c r="F131" s="222">
        <f>+E131+E132</f>
        <v>2345</v>
      </c>
      <c r="G131" s="100">
        <v>1273</v>
      </c>
      <c r="H131" s="222">
        <f>+G131+G132</f>
        <v>1676</v>
      </c>
    </row>
    <row r="132" spans="1:28" ht="18.75" x14ac:dyDescent="0.25">
      <c r="A132" s="227"/>
      <c r="B132" s="105">
        <v>2</v>
      </c>
      <c r="C132" s="99">
        <v>1092</v>
      </c>
      <c r="D132" s="223"/>
      <c r="E132" s="99">
        <v>735</v>
      </c>
      <c r="F132" s="223"/>
      <c r="G132" s="99">
        <v>403</v>
      </c>
      <c r="H132" s="223"/>
    </row>
    <row r="133" spans="1:28" ht="18.75" x14ac:dyDescent="0.25">
      <c r="A133" s="226">
        <v>2021</v>
      </c>
      <c r="B133" s="106">
        <v>1</v>
      </c>
      <c r="C133" s="100">
        <v>2344</v>
      </c>
      <c r="D133" s="222">
        <f>+C133+C134</f>
        <v>3761</v>
      </c>
      <c r="E133" s="100">
        <v>1689</v>
      </c>
      <c r="F133" s="222">
        <f>+E133+E134</f>
        <v>2708</v>
      </c>
      <c r="G133" s="100">
        <v>955</v>
      </c>
      <c r="H133" s="222">
        <f>+G133+G134</f>
        <v>1507</v>
      </c>
    </row>
    <row r="134" spans="1:28" ht="18.75" x14ac:dyDescent="0.25">
      <c r="A134" s="227"/>
      <c r="B134" s="105">
        <v>2</v>
      </c>
      <c r="C134" s="99">
        <v>1417</v>
      </c>
      <c r="D134" s="223"/>
      <c r="E134" s="99">
        <v>1019</v>
      </c>
      <c r="F134" s="223"/>
      <c r="G134" s="99">
        <v>552</v>
      </c>
      <c r="H134" s="223"/>
    </row>
    <row r="135" spans="1:28" ht="18.75" x14ac:dyDescent="0.25">
      <c r="A135" s="254">
        <v>2022</v>
      </c>
      <c r="B135" s="107">
        <v>1</v>
      </c>
      <c r="C135" s="101">
        <v>1886</v>
      </c>
      <c r="D135" s="271">
        <f>+C135+C136</f>
        <v>3378</v>
      </c>
      <c r="E135" s="101">
        <v>1423</v>
      </c>
      <c r="F135" s="271">
        <f>+E135+E136</f>
        <v>2440</v>
      </c>
      <c r="G135" s="101">
        <v>808</v>
      </c>
      <c r="H135" s="271">
        <f>+G135+G136</f>
        <v>1435</v>
      </c>
    </row>
    <row r="136" spans="1:28" ht="19.5" thickBot="1" x14ac:dyDescent="0.3">
      <c r="A136" s="255"/>
      <c r="B136" s="108">
        <v>2</v>
      </c>
      <c r="C136" s="102">
        <v>1492</v>
      </c>
      <c r="D136" s="272"/>
      <c r="E136" s="102">
        <v>1017</v>
      </c>
      <c r="F136" s="272"/>
      <c r="G136" s="102">
        <v>627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30</v>
      </c>
      <c r="F141" s="110">
        <f t="shared" si="9"/>
        <v>92</v>
      </c>
      <c r="G141" s="110">
        <f t="shared" si="9"/>
        <v>26</v>
      </c>
      <c r="H141" s="110">
        <f t="shared" si="9"/>
        <v>5</v>
      </c>
      <c r="I141" s="111">
        <f t="shared" si="9"/>
        <v>0</v>
      </c>
      <c r="J141" s="229">
        <f>+SUM(B141:I141)</f>
        <v>153</v>
      </c>
      <c r="M141" s="3">
        <v>0</v>
      </c>
      <c r="N141" s="22">
        <v>0</v>
      </c>
      <c r="O141" s="22">
        <v>0</v>
      </c>
      <c r="P141" s="22">
        <v>30</v>
      </c>
      <c r="Q141" s="22">
        <v>92</v>
      </c>
      <c r="R141" s="22">
        <v>26</v>
      </c>
      <c r="S141" s="22">
        <v>5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0.19607843137254902</v>
      </c>
      <c r="F142" s="113">
        <f>+IF($J$141=0,"",(F141/$J$141))</f>
        <v>0.60130718954248363</v>
      </c>
      <c r="G142" s="113">
        <f t="shared" si="10"/>
        <v>0.16993464052287582</v>
      </c>
      <c r="H142" s="113">
        <f t="shared" si="10"/>
        <v>3.2679738562091505E-2</v>
      </c>
      <c r="I142" s="114">
        <f>+IF($J$141=0,"",(I141/$J$141))</f>
        <v>0</v>
      </c>
      <c r="J142" s="230"/>
      <c r="M142" s="3">
        <v>0</v>
      </c>
      <c r="N142" s="22">
        <v>0</v>
      </c>
      <c r="O142" s="22">
        <v>0</v>
      </c>
      <c r="P142" s="22">
        <v>22</v>
      </c>
      <c r="Q142" s="22">
        <v>80</v>
      </c>
      <c r="R142" s="22">
        <v>33</v>
      </c>
      <c r="S142" s="22">
        <v>3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22</v>
      </c>
      <c r="F143" s="116">
        <f t="shared" si="11"/>
        <v>80</v>
      </c>
      <c r="G143" s="116">
        <f t="shared" si="11"/>
        <v>33</v>
      </c>
      <c r="H143" s="116">
        <f t="shared" si="11"/>
        <v>3</v>
      </c>
      <c r="I143" s="117">
        <f t="shared" si="11"/>
        <v>0</v>
      </c>
      <c r="J143" s="224">
        <f>+SUM(B143:I143)</f>
        <v>138</v>
      </c>
      <c r="M143" s="3">
        <v>0</v>
      </c>
      <c r="N143" s="22">
        <v>0</v>
      </c>
      <c r="O143" s="22">
        <v>0</v>
      </c>
      <c r="P143" s="22">
        <v>29</v>
      </c>
      <c r="Q143" s="22">
        <v>87</v>
      </c>
      <c r="R143" s="22">
        <v>43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0.15942028985507245</v>
      </c>
      <c r="F144" s="119">
        <f t="shared" si="12"/>
        <v>0.57971014492753625</v>
      </c>
      <c r="G144" s="119">
        <f t="shared" si="12"/>
        <v>0.2391304347826087</v>
      </c>
      <c r="H144" s="119">
        <f t="shared" si="12"/>
        <v>2.1739130434782608E-2</v>
      </c>
      <c r="I144" s="120">
        <f t="shared" si="12"/>
        <v>0</v>
      </c>
      <c r="J144" s="225"/>
      <c r="M144" s="3">
        <v>0</v>
      </c>
      <c r="N144" s="3">
        <v>0</v>
      </c>
      <c r="O144" s="3">
        <v>0</v>
      </c>
      <c r="P144" s="3">
        <v>25</v>
      </c>
      <c r="Q144" s="3">
        <v>84</v>
      </c>
      <c r="R144" s="3">
        <v>66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29</v>
      </c>
      <c r="F145" s="116">
        <f t="shared" si="13"/>
        <v>87</v>
      </c>
      <c r="G145" s="116">
        <f t="shared" si="13"/>
        <v>43</v>
      </c>
      <c r="H145" s="116">
        <f t="shared" si="13"/>
        <v>0</v>
      </c>
      <c r="I145" s="117">
        <f t="shared" si="13"/>
        <v>0</v>
      </c>
      <c r="J145" s="224">
        <f>+SUM(B145:I145)</f>
        <v>159</v>
      </c>
      <c r="M145" s="3">
        <v>0</v>
      </c>
      <c r="N145" s="3">
        <v>0</v>
      </c>
      <c r="O145" s="3">
        <v>0</v>
      </c>
      <c r="P145" s="3">
        <v>29</v>
      </c>
      <c r="Q145" s="3">
        <v>90</v>
      </c>
      <c r="R145" s="3">
        <v>79</v>
      </c>
      <c r="S145" s="3">
        <v>1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0.18238993710691823</v>
      </c>
      <c r="F146" s="119">
        <f t="shared" si="14"/>
        <v>0.54716981132075471</v>
      </c>
      <c r="G146" s="119">
        <f t="shared" si="14"/>
        <v>0.27044025157232704</v>
      </c>
      <c r="H146" s="119">
        <f t="shared" si="14"/>
        <v>0</v>
      </c>
      <c r="I146" s="120">
        <f t="shared" si="14"/>
        <v>0</v>
      </c>
      <c r="J146" s="225"/>
      <c r="M146" s="3">
        <v>0</v>
      </c>
      <c r="N146" s="3">
        <v>0</v>
      </c>
      <c r="O146" s="3">
        <v>0</v>
      </c>
      <c r="P146" s="3">
        <v>17</v>
      </c>
      <c r="Q146" s="3">
        <v>57</v>
      </c>
      <c r="R146" s="3">
        <v>59</v>
      </c>
      <c r="S146" s="3">
        <v>2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25</v>
      </c>
      <c r="F147" s="116">
        <f t="shared" si="15"/>
        <v>84</v>
      </c>
      <c r="G147" s="116">
        <f t="shared" si="15"/>
        <v>66</v>
      </c>
      <c r="H147" s="116">
        <f t="shared" si="15"/>
        <v>0</v>
      </c>
      <c r="I147" s="117">
        <f t="shared" si="15"/>
        <v>0</v>
      </c>
      <c r="J147" s="224">
        <f>+SUM(B147:I147)</f>
        <v>175</v>
      </c>
      <c r="M147" s="3">
        <v>0</v>
      </c>
      <c r="N147" s="3">
        <v>0</v>
      </c>
      <c r="O147" s="3">
        <v>0</v>
      </c>
      <c r="P147" s="3">
        <v>11</v>
      </c>
      <c r="Q147" s="3">
        <v>79</v>
      </c>
      <c r="R147" s="3">
        <v>83</v>
      </c>
      <c r="S147" s="3">
        <v>3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0.14285714285714285</v>
      </c>
      <c r="F148" s="119">
        <f t="shared" si="16"/>
        <v>0.48</v>
      </c>
      <c r="G148" s="119">
        <f t="shared" si="16"/>
        <v>0.37714285714285717</v>
      </c>
      <c r="H148" s="119">
        <f t="shared" si="16"/>
        <v>0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29</v>
      </c>
      <c r="F149" s="116">
        <f t="shared" si="17"/>
        <v>90</v>
      </c>
      <c r="G149" s="116">
        <f t="shared" si="17"/>
        <v>79</v>
      </c>
      <c r="H149" s="116">
        <f t="shared" si="17"/>
        <v>1</v>
      </c>
      <c r="I149" s="117">
        <f t="shared" si="17"/>
        <v>0</v>
      </c>
      <c r="J149" s="224">
        <f>+SUM(B149:I149)</f>
        <v>199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0.14572864321608039</v>
      </c>
      <c r="F150" s="119">
        <f t="shared" si="18"/>
        <v>0.45226130653266333</v>
      </c>
      <c r="G150" s="119">
        <f t="shared" si="18"/>
        <v>0.39698492462311558</v>
      </c>
      <c r="H150" s="119">
        <f t="shared" si="18"/>
        <v>5.0251256281407036E-3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17</v>
      </c>
      <c r="F151" s="116">
        <f t="shared" si="19"/>
        <v>57</v>
      </c>
      <c r="G151" s="116">
        <f t="shared" si="19"/>
        <v>59</v>
      </c>
      <c r="H151" s="116">
        <f t="shared" si="19"/>
        <v>2</v>
      </c>
      <c r="I151" s="117">
        <f t="shared" si="19"/>
        <v>0</v>
      </c>
      <c r="J151" s="224">
        <f>+SUM(B151:I151)</f>
        <v>135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0.12592592592592591</v>
      </c>
      <c r="F152" s="119">
        <f t="shared" si="20"/>
        <v>0.42222222222222222</v>
      </c>
      <c r="G152" s="119">
        <f t="shared" si="20"/>
        <v>0.43703703703703706</v>
      </c>
      <c r="H152" s="119">
        <f t="shared" si="20"/>
        <v>1.4814814814814815E-2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11</v>
      </c>
      <c r="F153" s="122">
        <f t="shared" si="21"/>
        <v>79</v>
      </c>
      <c r="G153" s="122">
        <f t="shared" si="21"/>
        <v>83</v>
      </c>
      <c r="H153" s="122">
        <f t="shared" si="21"/>
        <v>3</v>
      </c>
      <c r="I153" s="123">
        <f t="shared" si="21"/>
        <v>0</v>
      </c>
      <c r="J153" s="235">
        <f>+SUM(B153:I153)</f>
        <v>176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6.25E-2</v>
      </c>
      <c r="F154" s="125">
        <f t="shared" si="22"/>
        <v>0.44886363636363635</v>
      </c>
      <c r="G154" s="125">
        <f t="shared" si="22"/>
        <v>0.47159090909090912</v>
      </c>
      <c r="H154" s="125">
        <f t="shared" si="22"/>
        <v>1.7045454545454544E-2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70</v>
      </c>
      <c r="C159" s="83">
        <f t="shared" ref="C159:E159" si="23">+N159</f>
        <v>40</v>
      </c>
      <c r="D159" s="83">
        <f t="shared" si="23"/>
        <v>43</v>
      </c>
      <c r="E159" s="110">
        <f t="shared" si="23"/>
        <v>0</v>
      </c>
      <c r="F159" s="229">
        <f>+SUM(B159:E159)</f>
        <v>153</v>
      </c>
      <c r="G159" s="83">
        <f>Q159</f>
        <v>58</v>
      </c>
      <c r="H159" s="110">
        <f>R159</f>
        <v>95</v>
      </c>
      <c r="I159" s="229">
        <f>+SUM(G159:H159)</f>
        <v>153</v>
      </c>
      <c r="J159" s="34"/>
      <c r="M159" s="3">
        <v>70</v>
      </c>
      <c r="N159" s="3">
        <v>40</v>
      </c>
      <c r="O159" s="3">
        <v>43</v>
      </c>
      <c r="P159" s="3">
        <v>0</v>
      </c>
      <c r="Q159" s="3">
        <v>58</v>
      </c>
      <c r="R159" s="3">
        <v>95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0.45751633986928103</v>
      </c>
      <c r="C160" s="30">
        <f t="shared" ref="C160:E160" si="24">+IF($F$159=0,"",(C159/$F$159))</f>
        <v>0.26143790849673204</v>
      </c>
      <c r="D160" s="30">
        <f t="shared" si="24"/>
        <v>0.28104575163398693</v>
      </c>
      <c r="E160" s="113">
        <f t="shared" si="24"/>
        <v>0</v>
      </c>
      <c r="F160" s="230"/>
      <c r="G160" s="30">
        <f>+IF($I$159=0,"",(G159/$I$159))</f>
        <v>0.37908496732026142</v>
      </c>
      <c r="H160" s="113">
        <f>+IF($I$159=0,"",(H159/$I$159))</f>
        <v>0.62091503267973858</v>
      </c>
      <c r="I160" s="230"/>
      <c r="J160" s="34"/>
      <c r="M160" s="3">
        <v>54</v>
      </c>
      <c r="N160" s="3">
        <v>30</v>
      </c>
      <c r="O160" s="3">
        <v>54</v>
      </c>
      <c r="P160" s="3">
        <v>0</v>
      </c>
      <c r="Q160" s="3">
        <v>53</v>
      </c>
      <c r="R160" s="3">
        <v>85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54</v>
      </c>
      <c r="C161" s="25">
        <f t="shared" ref="C161:E161" si="25">+N160</f>
        <v>30</v>
      </c>
      <c r="D161" s="25">
        <f t="shared" si="25"/>
        <v>54</v>
      </c>
      <c r="E161" s="116">
        <f t="shared" si="25"/>
        <v>0</v>
      </c>
      <c r="F161" s="224">
        <f>+SUM(B161:E161)</f>
        <v>138</v>
      </c>
      <c r="G161" s="25">
        <f>Q160</f>
        <v>53</v>
      </c>
      <c r="H161" s="116">
        <f>R160</f>
        <v>85</v>
      </c>
      <c r="I161" s="224">
        <f>+SUM(G161:H161)</f>
        <v>138</v>
      </c>
      <c r="J161" s="34"/>
      <c r="M161" s="3">
        <v>59</v>
      </c>
      <c r="N161" s="3">
        <v>37</v>
      </c>
      <c r="O161" s="3">
        <v>63</v>
      </c>
      <c r="P161" s="3">
        <v>0</v>
      </c>
      <c r="Q161" s="3">
        <v>62</v>
      </c>
      <c r="R161" s="3">
        <v>97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0.39130434782608697</v>
      </c>
      <c r="C162" s="29">
        <f t="shared" ref="C162:E162" si="26">+IF($F$161=0,"",(C161/$F$161))</f>
        <v>0.21739130434782608</v>
      </c>
      <c r="D162" s="29">
        <f t="shared" si="26"/>
        <v>0.39130434782608697</v>
      </c>
      <c r="E162" s="119">
        <f t="shared" si="26"/>
        <v>0</v>
      </c>
      <c r="F162" s="225"/>
      <c r="G162" s="29">
        <f>+IF($I$161=0,"",(G161/$I$161))</f>
        <v>0.38405797101449274</v>
      </c>
      <c r="H162" s="119">
        <f>+IF($I$161=0,"",(H161/$I$161))</f>
        <v>0.61594202898550721</v>
      </c>
      <c r="I162" s="225"/>
      <c r="J162" s="34"/>
      <c r="M162" s="3">
        <v>66</v>
      </c>
      <c r="N162" s="3">
        <v>41</v>
      </c>
      <c r="O162" s="3">
        <v>68</v>
      </c>
      <c r="P162" s="3">
        <v>0</v>
      </c>
      <c r="Q162" s="3">
        <v>71</v>
      </c>
      <c r="R162" s="3">
        <v>104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59</v>
      </c>
      <c r="C163" s="25">
        <f t="shared" ref="C163:E163" si="27">+N161</f>
        <v>37</v>
      </c>
      <c r="D163" s="25">
        <f t="shared" si="27"/>
        <v>63</v>
      </c>
      <c r="E163" s="116">
        <f t="shared" si="27"/>
        <v>0</v>
      </c>
      <c r="F163" s="224">
        <f>+SUM(B163:E163)</f>
        <v>159</v>
      </c>
      <c r="G163" s="25">
        <f>Q161</f>
        <v>62</v>
      </c>
      <c r="H163" s="116">
        <f>R161</f>
        <v>97</v>
      </c>
      <c r="I163" s="224">
        <f>+SUM(G163:H163)</f>
        <v>159</v>
      </c>
      <c r="J163" s="34"/>
      <c r="M163" s="3">
        <v>71</v>
      </c>
      <c r="N163" s="3">
        <v>54</v>
      </c>
      <c r="O163" s="3">
        <v>74</v>
      </c>
      <c r="P163" s="3">
        <v>0</v>
      </c>
      <c r="Q163" s="3">
        <v>84</v>
      </c>
      <c r="R163" s="3">
        <v>115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0.37106918238993708</v>
      </c>
      <c r="C164" s="29">
        <f t="shared" ref="C164:E164" si="28">+IF($F$163=0,"",(C163/$F$163))</f>
        <v>0.23270440251572327</v>
      </c>
      <c r="D164" s="29">
        <f t="shared" si="28"/>
        <v>0.39622641509433965</v>
      </c>
      <c r="E164" s="119">
        <f t="shared" si="28"/>
        <v>0</v>
      </c>
      <c r="F164" s="225"/>
      <c r="G164" s="29">
        <f>+IF($I$163=0,"",(G163/$I$163))</f>
        <v>0.38993710691823902</v>
      </c>
      <c r="H164" s="119">
        <f>+IF($I$163=0,"",(H163/$I$163))</f>
        <v>0.61006289308176098</v>
      </c>
      <c r="I164" s="225"/>
      <c r="J164" s="34"/>
      <c r="M164" s="3">
        <v>36</v>
      </c>
      <c r="N164" s="3">
        <v>31</v>
      </c>
      <c r="O164" s="3">
        <v>68</v>
      </c>
      <c r="P164" s="3">
        <v>0</v>
      </c>
      <c r="Q164" s="3">
        <v>60</v>
      </c>
      <c r="R164" s="3">
        <v>75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66</v>
      </c>
      <c r="C165" s="19">
        <f t="shared" ref="C165:E165" si="29">+N162</f>
        <v>41</v>
      </c>
      <c r="D165" s="19">
        <f t="shared" si="29"/>
        <v>68</v>
      </c>
      <c r="E165" s="122">
        <f t="shared" si="29"/>
        <v>0</v>
      </c>
      <c r="F165" s="224">
        <f>+SUM(B165:E165)</f>
        <v>175</v>
      </c>
      <c r="G165" s="25">
        <f>Q162</f>
        <v>71</v>
      </c>
      <c r="H165" s="116">
        <f>R162</f>
        <v>104</v>
      </c>
      <c r="I165" s="224">
        <f>+SUM(G165:H165)</f>
        <v>175</v>
      </c>
      <c r="J165" s="34"/>
      <c r="M165" s="3">
        <v>48</v>
      </c>
      <c r="N165" s="3">
        <v>49</v>
      </c>
      <c r="O165" s="3">
        <v>79</v>
      </c>
      <c r="P165" s="3">
        <v>0</v>
      </c>
      <c r="Q165" s="3">
        <v>74</v>
      </c>
      <c r="R165" s="3">
        <v>102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0.37714285714285717</v>
      </c>
      <c r="C166" s="29">
        <f>+IF($F$165=0,"",(C165/$F$165))</f>
        <v>0.23428571428571429</v>
      </c>
      <c r="D166" s="29">
        <f t="shared" ref="D166:E166" si="30">+IF($F$165=0,"",(D165/$F$165))</f>
        <v>0.38857142857142857</v>
      </c>
      <c r="E166" s="119">
        <f t="shared" si="30"/>
        <v>0</v>
      </c>
      <c r="F166" s="225"/>
      <c r="G166" s="29">
        <f>+IF($I$165=0,"",(G165/$I$165))</f>
        <v>0.40571428571428569</v>
      </c>
      <c r="H166" s="119">
        <f>+IF($I$165=0,"",(H165/$I$165))</f>
        <v>0.59428571428571431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71</v>
      </c>
      <c r="C167" s="19">
        <f t="shared" ref="C167:E167" si="31">+N163</f>
        <v>54</v>
      </c>
      <c r="D167" s="19">
        <f t="shared" si="31"/>
        <v>74</v>
      </c>
      <c r="E167" s="122">
        <f t="shared" si="31"/>
        <v>0</v>
      </c>
      <c r="F167" s="224">
        <f>+SUM(B167:E167)</f>
        <v>199</v>
      </c>
      <c r="G167" s="25">
        <f>Q163</f>
        <v>84</v>
      </c>
      <c r="H167" s="116">
        <f>R163</f>
        <v>115</v>
      </c>
      <c r="I167" s="224">
        <f>+SUM(G167:H167)</f>
        <v>199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0.35678391959798994</v>
      </c>
      <c r="C168" s="29">
        <f>+IF($F$167=0,"",(C167/$F$167))</f>
        <v>0.271356783919598</v>
      </c>
      <c r="D168" s="29">
        <f>+IF($F$167=0,"",(D167/$F$167))</f>
        <v>0.37185929648241206</v>
      </c>
      <c r="E168" s="119">
        <f>+IF($F$167=0,"",(E167/$F$167))</f>
        <v>0</v>
      </c>
      <c r="F168" s="225"/>
      <c r="G168" s="29">
        <f>+IF($I$167=0,"",(G167/$I$167))</f>
        <v>0.42211055276381909</v>
      </c>
      <c r="H168" s="119">
        <f>+IF($I$167=0,"",(H167/$I$167))</f>
        <v>0.57788944723618085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36</v>
      </c>
      <c r="C169" s="19">
        <f t="shared" ref="C169:E169" si="32">+N164</f>
        <v>31</v>
      </c>
      <c r="D169" s="19">
        <f t="shared" si="32"/>
        <v>68</v>
      </c>
      <c r="E169" s="122">
        <f t="shared" si="32"/>
        <v>0</v>
      </c>
      <c r="F169" s="224">
        <f>+SUM(B169:E169)</f>
        <v>135</v>
      </c>
      <c r="G169" s="25">
        <f>Q164</f>
        <v>60</v>
      </c>
      <c r="H169" s="116">
        <f>R164</f>
        <v>75</v>
      </c>
      <c r="I169" s="220">
        <f>+SUM(G169:H169)</f>
        <v>135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0.26666666666666666</v>
      </c>
      <c r="C170" s="29">
        <f>+IF($F$169=0,"",(C169/$F$169))</f>
        <v>0.22962962962962963</v>
      </c>
      <c r="D170" s="29">
        <f>+IF($F$169=0,"",(D169/$F$169))</f>
        <v>0.50370370370370365</v>
      </c>
      <c r="E170" s="119">
        <f>+IF($F$169=0,"",(E169/$F$169))</f>
        <v>0</v>
      </c>
      <c r="F170" s="225"/>
      <c r="G170" s="29">
        <f>+IF($I$169=0,"",(G169/$I$169))</f>
        <v>0.44444444444444442</v>
      </c>
      <c r="H170" s="119">
        <f>+IF($I$169=0,"",(H169/$I$169))</f>
        <v>0.55555555555555558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48</v>
      </c>
      <c r="C171" s="19">
        <f t="shared" ref="C171:E171" si="33">+N165</f>
        <v>49</v>
      </c>
      <c r="D171" s="19">
        <f t="shared" si="33"/>
        <v>79</v>
      </c>
      <c r="E171" s="122">
        <f t="shared" si="33"/>
        <v>0</v>
      </c>
      <c r="F171" s="235">
        <f>+SUM(B171:E171)</f>
        <v>176</v>
      </c>
      <c r="G171" s="19">
        <f>Q165</f>
        <v>74</v>
      </c>
      <c r="H171" s="122">
        <f>R165</f>
        <v>102</v>
      </c>
      <c r="I171" s="235">
        <f>+SUM(G171:H171)</f>
        <v>176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0.27272727272727271</v>
      </c>
      <c r="C172" s="127">
        <f t="shared" ref="C172:E172" si="34">+IF($F$171=0,"",(C171/$F$171))</f>
        <v>0.27840909090909088</v>
      </c>
      <c r="D172" s="127">
        <f t="shared" si="34"/>
        <v>0.44886363636363635</v>
      </c>
      <c r="E172" s="125">
        <f t="shared" si="34"/>
        <v>0</v>
      </c>
      <c r="F172" s="236"/>
      <c r="G172" s="127">
        <f>+IF($I$171=0,"",(G171/$I$171))</f>
        <v>0.42045454545454547</v>
      </c>
      <c r="H172" s="125">
        <f>+IF($I$171=0,"",(H171/$I$171))</f>
        <v>0.57954545454545459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82</v>
      </c>
      <c r="C178" s="19">
        <f t="shared" ref="C178:G178" si="35">+N178</f>
        <v>0</v>
      </c>
      <c r="D178" s="19">
        <f t="shared" si="35"/>
        <v>71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153</v>
      </c>
      <c r="I178" s="21"/>
      <c r="J178" s="21"/>
      <c r="K178" s="3"/>
      <c r="L178" s="3"/>
      <c r="M178" s="3">
        <v>82</v>
      </c>
      <c r="N178" s="3">
        <v>0</v>
      </c>
      <c r="O178" s="43">
        <v>71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0.53594771241830064</v>
      </c>
      <c r="C179" s="30">
        <f t="shared" ref="C179:G179" si="36">+IF($H$178=0,"",(C178/$H$178))</f>
        <v>0</v>
      </c>
      <c r="D179" s="30">
        <f t="shared" si="36"/>
        <v>0.46405228758169936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0</v>
      </c>
      <c r="N179" s="3">
        <v>84</v>
      </c>
      <c r="O179" s="43">
        <v>54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84</v>
      </c>
      <c r="D180" s="25">
        <f t="shared" si="37"/>
        <v>54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138</v>
      </c>
      <c r="I180" s="20"/>
      <c r="J180" s="20"/>
      <c r="K180" s="3"/>
      <c r="L180" s="3"/>
      <c r="M180" s="3">
        <v>0</v>
      </c>
      <c r="N180" s="3">
        <v>100</v>
      </c>
      <c r="O180" s="43">
        <v>59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</v>
      </c>
      <c r="C181" s="29">
        <f t="shared" ref="C181:G181" si="38">+IF($H$180=0,"",(C180/$H$180))</f>
        <v>0.60869565217391308</v>
      </c>
      <c r="D181" s="29">
        <f t="shared" si="38"/>
        <v>0.39130434782608697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0</v>
      </c>
      <c r="N181" s="3">
        <v>109</v>
      </c>
      <c r="O181" s="43">
        <v>66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0</v>
      </c>
      <c r="C182" s="25">
        <f t="shared" ref="C182:G182" si="39">+N180</f>
        <v>100</v>
      </c>
      <c r="D182" s="25">
        <f t="shared" si="39"/>
        <v>59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159</v>
      </c>
      <c r="I182" s="20"/>
      <c r="J182" s="20"/>
      <c r="K182" s="3"/>
      <c r="L182" s="3"/>
      <c r="M182" s="3">
        <v>0</v>
      </c>
      <c r="N182" s="3">
        <v>128</v>
      </c>
      <c r="O182" s="43">
        <v>71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</v>
      </c>
      <c r="C183" s="29">
        <f t="shared" ref="C183:G183" si="40">+IF($H$182=0,"",(C182/$H$182))</f>
        <v>0.62893081761006286</v>
      </c>
      <c r="D183" s="29">
        <f t="shared" si="40"/>
        <v>0.37106918238993708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0</v>
      </c>
      <c r="N183" s="3">
        <v>99</v>
      </c>
      <c r="O183" s="43">
        <v>36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0</v>
      </c>
      <c r="C184" s="25">
        <f t="shared" ref="C184:G184" si="41">+N181</f>
        <v>109</v>
      </c>
      <c r="D184" s="25">
        <f t="shared" si="41"/>
        <v>66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175</v>
      </c>
      <c r="I184" s="20"/>
      <c r="J184" s="20"/>
      <c r="K184" s="20"/>
      <c r="L184" s="20"/>
      <c r="M184" s="3">
        <v>0</v>
      </c>
      <c r="N184" s="3">
        <v>128</v>
      </c>
      <c r="O184" s="43">
        <v>48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</v>
      </c>
      <c r="C185" s="29">
        <f t="shared" ref="C185:G185" si="42">+IF($H$184=0,"",(C184/$H$184))</f>
        <v>0.62285714285714289</v>
      </c>
      <c r="D185" s="29">
        <f t="shared" si="42"/>
        <v>0.37714285714285717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0</v>
      </c>
      <c r="C186" s="25">
        <f t="shared" ref="C186:G186" si="43">N182</f>
        <v>128</v>
      </c>
      <c r="D186" s="25">
        <f t="shared" si="43"/>
        <v>71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199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</v>
      </c>
      <c r="C187" s="29">
        <f t="shared" si="44"/>
        <v>0.64321608040201006</v>
      </c>
      <c r="D187" s="29">
        <f t="shared" si="44"/>
        <v>0.35678391959798994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0</v>
      </c>
      <c r="C188" s="25">
        <f t="shared" ref="C188:G188" si="45">N183</f>
        <v>99</v>
      </c>
      <c r="D188" s="25">
        <f t="shared" si="45"/>
        <v>36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135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</v>
      </c>
      <c r="C189" s="29">
        <f t="shared" si="46"/>
        <v>0.73333333333333328</v>
      </c>
      <c r="D189" s="29">
        <f t="shared" si="46"/>
        <v>0.26666666666666666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0</v>
      </c>
      <c r="C190" s="25">
        <f t="shared" ref="C190:G190" si="47">N184</f>
        <v>128</v>
      </c>
      <c r="D190" s="25">
        <f t="shared" si="47"/>
        <v>48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176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</v>
      </c>
      <c r="C191" s="127">
        <f>+IF($H$190=0,"",(C190/$H$190))</f>
        <v>0.72727272727272729</v>
      </c>
      <c r="D191" s="127">
        <f t="shared" ref="D191:G191" si="48">+IF($H$190=0,"",(D190/$H$190))</f>
        <v>0.27272727272727271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12</v>
      </c>
      <c r="G196" s="64">
        <v>2</v>
      </c>
      <c r="H196" s="65">
        <v>24</v>
      </c>
      <c r="I196" s="65">
        <v>30</v>
      </c>
      <c r="J196" s="66">
        <v>15</v>
      </c>
      <c r="K196" s="66">
        <v>6</v>
      </c>
      <c r="L196" s="66">
        <v>5</v>
      </c>
      <c r="M196" s="68">
        <v>11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10</v>
      </c>
      <c r="H197" s="28">
        <v>2</v>
      </c>
      <c r="I197" s="28">
        <v>14</v>
      </c>
      <c r="J197" s="33">
        <v>2</v>
      </c>
      <c r="K197" s="33">
        <v>4</v>
      </c>
      <c r="L197" s="33">
        <v>5</v>
      </c>
      <c r="M197" s="70">
        <v>1</v>
      </c>
      <c r="AK197" s="1"/>
    </row>
    <row r="198" spans="1:37" ht="18.75" x14ac:dyDescent="0.25">
      <c r="A198" s="241" t="s">
        <v>4</v>
      </c>
      <c r="B198" s="242"/>
      <c r="C198" s="69">
        <v>64</v>
      </c>
      <c r="D198" s="15">
        <v>61</v>
      </c>
      <c r="E198" s="15">
        <v>109</v>
      </c>
      <c r="F198" s="15">
        <v>88</v>
      </c>
      <c r="G198" s="15">
        <v>106</v>
      </c>
      <c r="H198" s="28">
        <v>206</v>
      </c>
      <c r="I198" s="28">
        <v>271</v>
      </c>
      <c r="J198" s="33">
        <v>520</v>
      </c>
      <c r="K198" s="33">
        <v>504</v>
      </c>
      <c r="L198" s="33">
        <v>693</v>
      </c>
      <c r="M198" s="70">
        <v>687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92</v>
      </c>
      <c r="J199" s="33">
        <v>112</v>
      </c>
      <c r="K199" s="33">
        <v>117</v>
      </c>
      <c r="L199" s="33">
        <v>151</v>
      </c>
      <c r="M199" s="70">
        <v>151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64</v>
      </c>
      <c r="D202" s="158">
        <f t="shared" si="49"/>
        <v>61</v>
      </c>
      <c r="E202" s="158">
        <f t="shared" si="49"/>
        <v>109</v>
      </c>
      <c r="F202" s="158">
        <f t="shared" si="49"/>
        <v>100</v>
      </c>
      <c r="G202" s="158">
        <f t="shared" si="49"/>
        <v>118</v>
      </c>
      <c r="H202" s="158">
        <f t="shared" si="49"/>
        <v>232</v>
      </c>
      <c r="I202" s="158">
        <f t="shared" si="49"/>
        <v>407</v>
      </c>
      <c r="J202" s="158">
        <f t="shared" si="49"/>
        <v>649</v>
      </c>
      <c r="K202" s="158">
        <f t="shared" ref="K202:L202" si="50">+SUM(K196:K201)</f>
        <v>631</v>
      </c>
      <c r="L202" s="158">
        <f t="shared" si="50"/>
        <v>854</v>
      </c>
      <c r="M202" s="179">
        <f>+SUM(M196:M201)</f>
        <v>850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>
        <v>0.32</v>
      </c>
      <c r="G208" s="187"/>
      <c r="H208" s="186">
        <v>0.2413793103448276</v>
      </c>
      <c r="I208" s="186"/>
      <c r="J208" s="192">
        <v>0.14285714285714279</v>
      </c>
      <c r="K208" s="201"/>
      <c r="L208" s="186">
        <v>0.16666666666666671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0.8</v>
      </c>
      <c r="E209" s="187"/>
      <c r="F209" s="186">
        <v>0.5</v>
      </c>
      <c r="G209" s="187"/>
      <c r="H209" s="186">
        <v>0.42857142857142849</v>
      </c>
      <c r="I209" s="186"/>
      <c r="J209" s="194">
        <v>0</v>
      </c>
      <c r="K209" s="202"/>
      <c r="L209" s="186">
        <v>0.33333333333333331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0.67579908675799083</v>
      </c>
      <c r="E210" s="187"/>
      <c r="F210" s="186">
        <v>0.64253393665158376</v>
      </c>
      <c r="G210" s="187"/>
      <c r="H210" s="186">
        <v>0.54166666666666663</v>
      </c>
      <c r="I210" s="186"/>
      <c r="J210" s="194">
        <v>0.48249027237354092</v>
      </c>
      <c r="K210" s="202"/>
      <c r="L210" s="186">
        <v>0.44489795918367347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66</v>
      </c>
      <c r="E211" s="187"/>
      <c r="F211" s="186" t="s">
        <v>66</v>
      </c>
      <c r="G211" s="187"/>
      <c r="H211" s="186">
        <v>0.81521739130434778</v>
      </c>
      <c r="I211" s="186"/>
      <c r="J211" s="194">
        <v>0.84684684684684686</v>
      </c>
      <c r="K211" s="202"/>
      <c r="L211" s="186">
        <v>0.88695652173913042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129</v>
      </c>
      <c r="G219" s="196"/>
      <c r="H219" s="195" t="s">
        <v>129</v>
      </c>
      <c r="I219" s="196"/>
      <c r="J219" s="195" t="s">
        <v>125</v>
      </c>
      <c r="K219" s="196"/>
      <c r="L219" s="195" t="s">
        <v>125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129</v>
      </c>
      <c r="E220" s="187"/>
      <c r="F220" s="193" t="s">
        <v>125</v>
      </c>
      <c r="G220" s="187"/>
      <c r="H220" s="193" t="s">
        <v>129</v>
      </c>
      <c r="I220" s="187"/>
      <c r="J220" s="193">
        <v>0</v>
      </c>
      <c r="K220" s="187"/>
      <c r="L220" s="193" t="s">
        <v>126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125</v>
      </c>
      <c r="E221" s="187"/>
      <c r="F221" s="193" t="s">
        <v>125</v>
      </c>
      <c r="G221" s="187"/>
      <c r="H221" s="193" t="s">
        <v>125</v>
      </c>
      <c r="I221" s="187"/>
      <c r="J221" s="193" t="s">
        <v>125</v>
      </c>
      <c r="K221" s="187"/>
      <c r="L221" s="193" t="s">
        <v>123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66</v>
      </c>
      <c r="E222" s="187"/>
      <c r="F222" s="193" t="s">
        <v>66</v>
      </c>
      <c r="G222" s="187"/>
      <c r="H222" s="193" t="s">
        <v>126</v>
      </c>
      <c r="I222" s="187"/>
      <c r="J222" s="193" t="s">
        <v>126</v>
      </c>
      <c r="K222" s="187"/>
      <c r="L222" s="193" t="s">
        <v>126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2023-09-02T08:28:33Z</dcterms:modified>
</cp:coreProperties>
</file>