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1BB9C8B-C28F-46AB-B2FC-7C23730A5E7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<sst xmlns="http://schemas.openxmlformats.org/spreadsheetml/2006/main" count="251" uniqueCount="131">
  <si>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</si>
  <si>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</si>
  <si>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</si>
  <si>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</si>
  <si>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</si>
  <si>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</si>
  <si>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</si>
  <si>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</si>
  <si>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</si>
  <si>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</si>
  <si>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</si>
  <si>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</si>
  <si>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</si>
  <si>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</si>
  <si>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</si>
  <si>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</si>
  <si>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</si>
  <si>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</si>
  <si>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</si>
  <si>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</si>
  <si>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</si>
  <si>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</si>
  <si>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</si>
  <si>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</si>
  <si>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</si>
  <si>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</si>
  <si>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</si>
  <si>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</si>
  <si>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</si>
  <si>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</si>
  <si>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</si>
  <si>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</si>
  <si>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</si>
  <si>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</si>
  <si>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</si>
  <si>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</si>
  <si>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</si>
  <si>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</si>
  <si>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</si>
  <si>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</si>
  <si>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</si>
  <si>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</si>
  <si>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</si>
  <si>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</si>
  <si>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</si>
  <si>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</si>
  <si>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</si>
  <si>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</si>
  <si>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</si>
  <si>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</si>
  <si>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</si>
  <si>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</si>
  <si>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</si>
  <si>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</si>
  <si>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</si>
  <si>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</si>
  <si>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</si>
  <si>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</si>
  <si>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</si>
  <si>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</si>
  <si>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</si>
  <si>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</si>
  <si>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</si>
  <si>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</si>
  <si>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</si>
  <si>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</si>
  <si>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</si>
  <si>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</si>
  <si>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</si>
  <si>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</si>
  <si>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</si>
  <si>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</si>
  <si>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</si>
  <si>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</si>
  <si>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</si>
  <si>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</si>
  <si>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</si>
  <si>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</si>
  <si>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</si>
  <si>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</si>
  <si>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</si>
  <si>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</si>
  <si>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</si>
  <si>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</si>
  <si>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</si>
  <si>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</si>
  <si>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</si>
  <si>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</si>
  <si>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</si>
  <si>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</si>
  <si>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</si>
  <si>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</si>
  <si>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</si>
  <si>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</si>
  <si>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</si>
  <si>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</si>
  <si>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</si>
  <si>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</si>
  <si>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</si>
  <si>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</si>
  <si>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</si>
  <si>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</si>
  <si>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</si>
  <si>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</si>
  <si>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</si>
  <si>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</si>
  <si>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</si>
  <si>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</si>
  <si>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</si>
  <si>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</si>
  <si>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</si>
  <si>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</si>
  <si>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</si>
  <si>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</si>
  <si>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</si>
  <si>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</si>
  <si>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</si>
  <si>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</si>
  <si>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</si>
  <si>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</si>
  <si>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</si>
  <si>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</si>
  <si>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</si>
  <si>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</si>
  <si>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</si>
  <si>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2 y 2 ,5 SMMLV</t>
  </si>
  <si>
    <t>Entre 1 y 1,5 SMMLV</t>
  </si>
  <si>
    <t>Entre 3 y 3,5 SMMLV</t>
  </si>
  <si>
    <t>CORPORACION UNIVERSITARIA DEL META - UNIMETA</t>
  </si>
  <si>
    <t>1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</si>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</sst>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DEL META - UNIMETA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DEL META - UNIMETA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2518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2426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92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0.12347954294139329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3034</v>
      </c>
      <c r="D32" s="56">
        <v>3349</v>
      </c>
      <c r="E32" s="56">
        <v>3565</v>
      </c>
      <c r="F32" s="56">
        <v>3674</v>
      </c>
      <c r="G32" s="56">
        <v>3538</v>
      </c>
      <c r="H32" s="57">
        <v>3233</v>
      </c>
      <c r="I32" s="57">
        <v>2876</v>
      </c>
      <c r="J32" s="58">
        <v>2746</v>
      </c>
      <c r="K32" s="58">
        <v>2623</v>
      </c>
      <c r="L32" s="58">
        <v>2640</v>
      </c>
      <c r="M32" s="61">
        <v>2426</v>
      </c>
    </row>
    <row r="33" spans="1:14" ht="18.75" x14ac:dyDescent="0.25">
      <c r="A33" s="275" t="s">
        <v>24</v>
      </c>
      <c r="B33" s="276"/>
      <c r="C33" s="60">
        <v>287</v>
      </c>
      <c r="D33" s="12">
        <v>208</v>
      </c>
      <c r="E33" s="12">
        <v>112</v>
      </c>
      <c r="F33" s="12">
        <v>239</v>
      </c>
      <c r="G33" s="12">
        <v>240</v>
      </c>
      <c r="H33" s="27">
        <v>111</v>
      </c>
      <c r="I33" s="27">
        <v>76</v>
      </c>
      <c r="J33" s="32">
        <v>42</v>
      </c>
      <c r="K33" s="32">
        <v>30</v>
      </c>
      <c r="L33" s="32">
        <v>240</v>
      </c>
      <c r="M33" s="62">
        <v>92</v>
      </c>
    </row>
    <row r="34" spans="1:14" ht="19.5" thickBot="1" x14ac:dyDescent="0.3">
      <c r="A34" s="250" t="s">
        <v>8</v>
      </c>
      <c r="B34" s="251"/>
      <c r="C34" s="171">
        <f>+SUM(C32:C33)</f>
        <v>3321</v>
      </c>
      <c r="D34" s="172">
        <f t="shared" ref="D34:H34" si="0">+SUM(D32:D33)</f>
        <v>3557</v>
      </c>
      <c r="E34" s="172">
        <f t="shared" si="0"/>
        <v>3677</v>
      </c>
      <c r="F34" s="172">
        <f t="shared" si="0"/>
        <v>3913</v>
      </c>
      <c r="G34" s="172">
        <f t="shared" si="0"/>
        <v>3778</v>
      </c>
      <c r="H34" s="175">
        <f t="shared" si="0"/>
        <v>3344</v>
      </c>
      <c r="I34" s="175">
        <f>+SUM(I32:I33)</f>
        <v>2952</v>
      </c>
      <c r="J34" s="166">
        <f>+SUM(J32:J33)</f>
        <v>2788</v>
      </c>
      <c r="K34" s="166">
        <f>+SUM(K32:K33)</f>
        <v>2653</v>
      </c>
      <c r="L34" s="166">
        <f>+SUM(L32:L33)</f>
        <v>2880</v>
      </c>
      <c r="M34" s="167">
        <f>+SUM(M32:M33)</f>
        <v>2518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82</v>
      </c>
      <c r="D40" s="15">
        <v>84</v>
      </c>
      <c r="E40" s="15">
        <v>87</v>
      </c>
      <c r="F40" s="15">
        <v>62</v>
      </c>
      <c r="G40" s="15">
        <v>35</v>
      </c>
      <c r="H40" s="28">
        <v>17</v>
      </c>
      <c r="I40" s="28">
        <v>3</v>
      </c>
      <c r="J40" s="33">
        <v>1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2952</v>
      </c>
      <c r="D41" s="15">
        <v>3265</v>
      </c>
      <c r="E41" s="15">
        <v>3478</v>
      </c>
      <c r="F41" s="15">
        <v>3612</v>
      </c>
      <c r="G41" s="15">
        <v>3503</v>
      </c>
      <c r="H41" s="28">
        <v>3216</v>
      </c>
      <c r="I41" s="28">
        <v>2873</v>
      </c>
      <c r="J41" s="33">
        <v>2745</v>
      </c>
      <c r="K41" s="33">
        <v>2623</v>
      </c>
      <c r="L41" s="33">
        <v>2640</v>
      </c>
      <c r="M41" s="70">
        <v>2426</v>
      </c>
      <c r="N41" s="42"/>
    </row>
    <row r="42" spans="1:14" ht="18.75" x14ac:dyDescent="0.25">
      <c r="A42" s="241" t="s">
        <v>5</v>
      </c>
      <c r="B42" s="242"/>
      <c r="C42" s="69">
        <v>287</v>
      </c>
      <c r="D42" s="15">
        <v>208</v>
      </c>
      <c r="E42" s="15">
        <v>112</v>
      </c>
      <c r="F42" s="15">
        <v>239</v>
      </c>
      <c r="G42" s="15">
        <v>240</v>
      </c>
      <c r="H42" s="28">
        <v>111</v>
      </c>
      <c r="I42" s="28">
        <v>76</v>
      </c>
      <c r="J42" s="33">
        <v>42</v>
      </c>
      <c r="K42" s="33">
        <v>30</v>
      </c>
      <c r="L42" s="33">
        <v>240</v>
      </c>
      <c r="M42" s="70">
        <v>92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3321</v>
      </c>
      <c r="D45" s="172">
        <f t="shared" ref="D45:I45" si="1">+SUM(D39:D44)</f>
        <v>3557</v>
      </c>
      <c r="E45" s="172">
        <f t="shared" si="1"/>
        <v>3677</v>
      </c>
      <c r="F45" s="172">
        <f t="shared" si="1"/>
        <v>3913</v>
      </c>
      <c r="G45" s="172">
        <f t="shared" si="1"/>
        <v>3778</v>
      </c>
      <c r="H45" s="175">
        <f t="shared" si="1"/>
        <v>3344</v>
      </c>
      <c r="I45" s="175">
        <f t="shared" si="1"/>
        <v>2952</v>
      </c>
      <c r="J45" s="166">
        <f>+SUM(J39:J44)</f>
        <v>2788</v>
      </c>
      <c r="K45" s="166">
        <f>+SUM(K39:K44)</f>
        <v>2653</v>
      </c>
      <c r="L45" s="166">
        <f>+SUM(L39:L44)</f>
        <v>2880</v>
      </c>
      <c r="M45" s="167">
        <f>+SUM(M39:M44)</f>
        <v>2518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151</v>
      </c>
      <c r="D51" s="15">
        <v>141</v>
      </c>
      <c r="E51" s="15">
        <v>164</v>
      </c>
      <c r="F51" s="15">
        <v>124</v>
      </c>
      <c r="G51" s="15">
        <v>35</v>
      </c>
      <c r="H51" s="28">
        <v>17</v>
      </c>
      <c r="I51" s="28">
        <v>21</v>
      </c>
      <c r="J51" s="33">
        <v>3</v>
      </c>
      <c r="K51" s="33">
        <v>0</v>
      </c>
      <c r="L51" s="33">
        <v>1</v>
      </c>
      <c r="M51" s="70">
        <v>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583</v>
      </c>
      <c r="D54" s="15">
        <v>636</v>
      </c>
      <c r="E54" s="15">
        <v>656</v>
      </c>
      <c r="F54" s="15">
        <v>683</v>
      </c>
      <c r="G54" s="15">
        <v>704</v>
      </c>
      <c r="H54" s="28">
        <v>723</v>
      </c>
      <c r="I54" s="28">
        <v>711</v>
      </c>
      <c r="J54" s="33">
        <v>795</v>
      </c>
      <c r="K54" s="33">
        <v>850</v>
      </c>
      <c r="L54" s="33">
        <v>1019</v>
      </c>
      <c r="M54" s="70">
        <v>942</v>
      </c>
    </row>
    <row r="55" spans="1:13" ht="18.75" x14ac:dyDescent="0.25">
      <c r="A55" s="245" t="s">
        <v>59</v>
      </c>
      <c r="B55" s="246"/>
      <c r="C55" s="69">
        <v>580</v>
      </c>
      <c r="D55" s="15">
        <v>440</v>
      </c>
      <c r="E55" s="15">
        <v>289</v>
      </c>
      <c r="F55" s="15">
        <v>394</v>
      </c>
      <c r="G55" s="15">
        <v>451</v>
      </c>
      <c r="H55" s="28">
        <v>316</v>
      </c>
      <c r="I55" s="28">
        <v>293</v>
      </c>
      <c r="J55" s="33">
        <v>323</v>
      </c>
      <c r="K55" s="33">
        <v>304</v>
      </c>
      <c r="L55" s="33">
        <v>451</v>
      </c>
      <c r="M55" s="70">
        <v>332</v>
      </c>
    </row>
    <row r="56" spans="1:13" ht="18.75" x14ac:dyDescent="0.25">
      <c r="A56" s="245" t="s">
        <v>49</v>
      </c>
      <c r="B56" s="246"/>
      <c r="C56" s="69">
        <v>2007</v>
      </c>
      <c r="D56" s="15">
        <v>2340</v>
      </c>
      <c r="E56" s="15">
        <v>2568</v>
      </c>
      <c r="F56" s="15">
        <v>2712</v>
      </c>
      <c r="G56" s="15">
        <v>2588</v>
      </c>
      <c r="H56" s="28">
        <v>2288</v>
      </c>
      <c r="I56" s="28">
        <v>1927</v>
      </c>
      <c r="J56" s="33">
        <v>1667</v>
      </c>
      <c r="K56" s="33">
        <v>1499</v>
      </c>
      <c r="L56" s="33">
        <v>1370</v>
      </c>
      <c r="M56" s="70">
        <v>1188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39</v>
      </c>
      <c r="M58" s="74">
        <v>54</v>
      </c>
    </row>
    <row r="59" spans="1:13" ht="19.5" thickBot="1" x14ac:dyDescent="0.3">
      <c r="A59" s="250" t="s">
        <v>8</v>
      </c>
      <c r="B59" s="251"/>
      <c r="C59" s="174">
        <f>+SUM(C50:C58)</f>
        <v>3321</v>
      </c>
      <c r="D59" s="172">
        <f>+SUM(D50:D58)</f>
        <v>3557</v>
      </c>
      <c r="E59" s="172">
        <f t="shared" ref="E59:L59" si="2">+SUM(E50:E58)</f>
        <v>3677</v>
      </c>
      <c r="F59" s="172">
        <f t="shared" si="2"/>
        <v>3913</v>
      </c>
      <c r="G59" s="172">
        <f t="shared" si="2"/>
        <v>3778</v>
      </c>
      <c r="H59" s="172">
        <f t="shared" si="2"/>
        <v>3344</v>
      </c>
      <c r="I59" s="172">
        <f t="shared" si="2"/>
        <v>2952</v>
      </c>
      <c r="J59" s="172">
        <f t="shared" si="2"/>
        <v>2788</v>
      </c>
      <c r="K59" s="172">
        <f t="shared" si="2"/>
        <v>2653</v>
      </c>
      <c r="L59" s="172">
        <f t="shared" si="2"/>
        <v>2880</v>
      </c>
      <c r="M59" s="167">
        <f>+SUM(M50:M58)</f>
        <v>2518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35</v>
      </c>
      <c r="H66" s="33">
        <v>17</v>
      </c>
      <c r="I66" s="33">
        <v>3</v>
      </c>
      <c r="J66" s="33">
        <v>1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253</v>
      </c>
      <c r="H67" s="33">
        <v>287</v>
      </c>
      <c r="I67" s="33">
        <v>265</v>
      </c>
      <c r="J67" s="33">
        <v>274</v>
      </c>
      <c r="K67" s="32">
        <v>242</v>
      </c>
      <c r="L67" s="32">
        <v>266</v>
      </c>
      <c r="M67" s="62">
        <v>244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820</v>
      </c>
      <c r="H68" s="33">
        <v>659</v>
      </c>
      <c r="I68" s="33">
        <v>668</v>
      </c>
      <c r="J68" s="33">
        <v>746</v>
      </c>
      <c r="K68" s="32">
        <v>818</v>
      </c>
      <c r="L68" s="32">
        <v>1205</v>
      </c>
      <c r="M68" s="62">
        <v>1032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797</v>
      </c>
      <c r="H69" s="33">
        <v>618</v>
      </c>
      <c r="I69" s="33">
        <v>469</v>
      </c>
      <c r="J69" s="33">
        <v>304</v>
      </c>
      <c r="K69" s="32">
        <v>188</v>
      </c>
      <c r="L69" s="32">
        <v>170</v>
      </c>
      <c r="M69" s="62">
        <v>114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82</v>
      </c>
      <c r="H70" s="33">
        <v>93</v>
      </c>
      <c r="I70" s="33">
        <v>89</v>
      </c>
      <c r="J70" s="33">
        <v>101</v>
      </c>
      <c r="K70" s="32">
        <v>95</v>
      </c>
      <c r="L70" s="32">
        <v>1</v>
      </c>
      <c r="M70" s="62">
        <v>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1791</v>
      </c>
      <c r="H71" s="33">
        <v>1670</v>
      </c>
      <c r="I71" s="33">
        <v>1458</v>
      </c>
      <c r="J71" s="33">
        <v>1362</v>
      </c>
      <c r="K71" s="32">
        <v>1310</v>
      </c>
      <c r="L71" s="32">
        <v>1238</v>
      </c>
      <c r="M71" s="62">
        <v>1127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3778</v>
      </c>
      <c r="H76" s="172">
        <f t="shared" si="3"/>
        <v>3344</v>
      </c>
      <c r="I76" s="172">
        <f t="shared" ref="I76:M76" si="4">+SUM(I64:I75)</f>
        <v>2952</v>
      </c>
      <c r="J76" s="172">
        <f t="shared" si="4"/>
        <v>2788</v>
      </c>
      <c r="K76" s="172">
        <f t="shared" si="4"/>
        <v>2653</v>
      </c>
      <c r="L76" s="172">
        <f t="shared" si="4"/>
        <v>2880</v>
      </c>
      <c r="M76" s="173">
        <f t="shared" si="4"/>
        <v>2518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3321</v>
      </c>
      <c r="D82" s="84">
        <v>3557</v>
      </c>
      <c r="E82" s="84">
        <v>3677</v>
      </c>
      <c r="F82" s="84">
        <v>3913</v>
      </c>
      <c r="G82" s="84">
        <v>3778</v>
      </c>
      <c r="H82" s="85">
        <v>3344</v>
      </c>
      <c r="I82" s="85">
        <v>2952</v>
      </c>
      <c r="J82" s="85">
        <v>2788</v>
      </c>
      <c r="K82" s="86">
        <v>2653</v>
      </c>
      <c r="L82" s="86">
        <v>2880</v>
      </c>
      <c r="M82" s="87">
        <v>2518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3321</v>
      </c>
      <c r="D87" s="164">
        <f t="shared" ref="D87:H87" si="5">+SUM(D82:D86)</f>
        <v>3557</v>
      </c>
      <c r="E87" s="164">
        <f t="shared" si="5"/>
        <v>3677</v>
      </c>
      <c r="F87" s="164">
        <f t="shared" si="5"/>
        <v>3913</v>
      </c>
      <c r="G87" s="164">
        <f t="shared" si="5"/>
        <v>3778</v>
      </c>
      <c r="H87" s="165">
        <f t="shared" si="5"/>
        <v>3344</v>
      </c>
      <c r="I87" s="165">
        <f>+SUM(I82:I86)</f>
        <v>2952</v>
      </c>
      <c r="J87" s="165">
        <f>+SUM(J82:J86)</f>
        <v>2788</v>
      </c>
      <c r="K87" s="166">
        <f>+SUM(K82:K86)</f>
        <v>2653</v>
      </c>
      <c r="L87" s="166">
        <f>+SUM(L82:L86)</f>
        <v>2880</v>
      </c>
      <c r="M87" s="167">
        <f>+SUM(M82:M86)</f>
        <v>2518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1707</v>
      </c>
      <c r="D93" s="91">
        <v>1624</v>
      </c>
      <c r="E93" s="91">
        <v>1865</v>
      </c>
      <c r="F93" s="91">
        <v>1935</v>
      </c>
      <c r="G93" s="91">
        <v>1890</v>
      </c>
      <c r="H93" s="92">
        <v>1719</v>
      </c>
      <c r="I93" s="92">
        <v>1527</v>
      </c>
      <c r="J93" s="86">
        <v>1454</v>
      </c>
      <c r="K93" s="86">
        <v>1411</v>
      </c>
      <c r="L93" s="86">
        <v>1480</v>
      </c>
      <c r="M93" s="87">
        <v>1295</v>
      </c>
    </row>
    <row r="94" spans="1:13" ht="18.75" x14ac:dyDescent="0.25">
      <c r="A94" s="275" t="s">
        <v>35</v>
      </c>
      <c r="B94" s="276"/>
      <c r="C94" s="63">
        <v>1614</v>
      </c>
      <c r="D94" s="15">
        <v>1933</v>
      </c>
      <c r="E94" s="15">
        <v>1812</v>
      </c>
      <c r="F94" s="15">
        <v>1978</v>
      </c>
      <c r="G94" s="15">
        <v>1888</v>
      </c>
      <c r="H94" s="28">
        <v>1625</v>
      </c>
      <c r="I94" s="28">
        <v>1425</v>
      </c>
      <c r="J94" s="28">
        <v>1334</v>
      </c>
      <c r="K94" s="32">
        <v>1242</v>
      </c>
      <c r="L94" s="32">
        <v>1400</v>
      </c>
      <c r="M94" s="88">
        <v>1223</v>
      </c>
    </row>
    <row r="95" spans="1:13" ht="19.5" thickBot="1" x14ac:dyDescent="0.3">
      <c r="A95" s="250" t="s">
        <v>8</v>
      </c>
      <c r="B95" s="251"/>
      <c r="C95" s="158">
        <f>+SUM(C93:C94)</f>
        <v>3321</v>
      </c>
      <c r="D95" s="164">
        <f t="shared" ref="D95:M95" si="6">+SUM(D93:D94)</f>
        <v>3557</v>
      </c>
      <c r="E95" s="164">
        <f t="shared" si="6"/>
        <v>3677</v>
      </c>
      <c r="F95" s="164">
        <f t="shared" si="6"/>
        <v>3913</v>
      </c>
      <c r="G95" s="164">
        <f t="shared" si="6"/>
        <v>3778</v>
      </c>
      <c r="H95" s="165">
        <f t="shared" si="6"/>
        <v>3344</v>
      </c>
      <c r="I95" s="165">
        <f t="shared" si="6"/>
        <v>2952</v>
      </c>
      <c r="J95" s="165">
        <f t="shared" si="6"/>
        <v>2788</v>
      </c>
      <c r="K95" s="166">
        <f t="shared" si="6"/>
        <v>2653</v>
      </c>
      <c r="L95" s="166">
        <f t="shared" si="6"/>
        <v>2880</v>
      </c>
      <c r="M95" s="167">
        <f t="shared" si="6"/>
        <v>2518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0.10869565217391304</v>
      </c>
      <c r="D100" s="209">
        <v>0.1</v>
      </c>
      <c r="E100" s="209">
        <v>6.6666666666666666E-2</v>
      </c>
      <c r="F100" s="209">
        <v>0.16666666666666666</v>
      </c>
      <c r="G100" s="210">
        <v>0.4</v>
      </c>
    </row>
    <row r="101" spans="1:10" ht="18.75" x14ac:dyDescent="0.25">
      <c r="A101" s="275" t="s">
        <v>4</v>
      </c>
      <c r="B101" s="276"/>
      <c r="C101" s="209">
        <v>9.6932870370370364E-2</v>
      </c>
      <c r="D101" s="209">
        <v>0.11950844854070661</v>
      </c>
      <c r="E101" s="209">
        <v>0.10380014074595355</v>
      </c>
      <c r="F101" s="209">
        <v>0.12347954294139329</v>
      </c>
      <c r="G101" s="210">
        <v>0.12104857363145721</v>
      </c>
    </row>
    <row r="102" spans="1:10" ht="19.5" thickBot="1" x14ac:dyDescent="0.3">
      <c r="A102" s="250" t="s">
        <v>41</v>
      </c>
      <c r="B102" s="251"/>
      <c r="C102" s="162">
        <v>9.7087378640776698E-2</v>
      </c>
      <c r="D102" s="162">
        <v>0.11933028919330289</v>
      </c>
      <c r="E102" s="162">
        <v>0.10360518025901296</v>
      </c>
      <c r="F102" s="162">
        <v>0.1236697247706422</v>
      </c>
      <c r="G102" s="163">
        <v>0.12158522508657175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2426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19</v>
      </c>
      <c r="J111"/>
    </row>
    <row r="112" spans="1:10" ht="18.75" x14ac:dyDescent="0.25">
      <c r="A112" s="217" t="s">
        <v>5</v>
      </c>
      <c r="B112" s="249"/>
      <c r="C112" s="63">
        <f t="shared" si="7"/>
        <v>92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2518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25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672</v>
      </c>
      <c r="D123" s="303">
        <f>+C123+C124</f>
        <v>1639</v>
      </c>
      <c r="E123" s="103">
        <v>607</v>
      </c>
      <c r="F123" s="303">
        <f>+E123+E124</f>
        <v>1489</v>
      </c>
      <c r="G123" s="67">
        <v>546</v>
      </c>
      <c r="H123" s="305">
        <f>+G123+G124</f>
        <v>981</v>
      </c>
    </row>
    <row r="124" spans="1:10" ht="18.75" x14ac:dyDescent="0.25">
      <c r="A124" s="227"/>
      <c r="B124" s="105">
        <v>2</v>
      </c>
      <c r="C124" s="99">
        <v>967</v>
      </c>
      <c r="D124" s="223"/>
      <c r="E124" s="99">
        <v>882</v>
      </c>
      <c r="F124" s="223"/>
      <c r="G124" s="99">
        <v>435</v>
      </c>
      <c r="H124" s="223"/>
    </row>
    <row r="125" spans="1:10" ht="18.75" x14ac:dyDescent="0.25">
      <c r="A125" s="226">
        <v>2017</v>
      </c>
      <c r="B125" s="106">
        <v>1</v>
      </c>
      <c r="C125" s="100">
        <v>754</v>
      </c>
      <c r="D125" s="222">
        <f>+C125+C126</f>
        <v>1270</v>
      </c>
      <c r="E125" s="100">
        <v>672</v>
      </c>
      <c r="F125" s="222">
        <f>+E125+E126</f>
        <v>1187</v>
      </c>
      <c r="G125" s="100">
        <v>635</v>
      </c>
      <c r="H125" s="222">
        <f>+G125+G126</f>
        <v>1002</v>
      </c>
    </row>
    <row r="126" spans="1:10" ht="18.75" x14ac:dyDescent="0.25">
      <c r="A126" s="227"/>
      <c r="B126" s="105">
        <v>2</v>
      </c>
      <c r="C126" s="99">
        <v>516</v>
      </c>
      <c r="D126" s="223"/>
      <c r="E126" s="99">
        <v>515</v>
      </c>
      <c r="F126" s="223"/>
      <c r="G126" s="99">
        <v>367</v>
      </c>
      <c r="H126" s="223"/>
    </row>
    <row r="127" spans="1:10" ht="18.75" x14ac:dyDescent="0.25">
      <c r="A127" s="226">
        <v>2018</v>
      </c>
      <c r="B127" s="106">
        <v>1</v>
      </c>
      <c r="C127" s="100">
        <v>453</v>
      </c>
      <c r="D127" s="222">
        <f>+C127+C128</f>
        <v>892</v>
      </c>
      <c r="E127" s="100">
        <v>453</v>
      </c>
      <c r="F127" s="222">
        <f>+E127+E128</f>
        <v>722</v>
      </c>
      <c r="G127" s="100">
        <v>357</v>
      </c>
      <c r="H127" s="222">
        <f>+G127+G128</f>
        <v>631</v>
      </c>
    </row>
    <row r="128" spans="1:10" ht="18.75" x14ac:dyDescent="0.25">
      <c r="A128" s="227"/>
      <c r="B128" s="105">
        <v>2</v>
      </c>
      <c r="C128" s="99">
        <v>439</v>
      </c>
      <c r="D128" s="223"/>
      <c r="E128" s="99">
        <v>269</v>
      </c>
      <c r="F128" s="223"/>
      <c r="G128" s="99">
        <v>274</v>
      </c>
      <c r="H128" s="223"/>
    </row>
    <row r="129" spans="1:28" ht="18.75" x14ac:dyDescent="0.25">
      <c r="A129" s="226">
        <v>2019</v>
      </c>
      <c r="B129" s="106">
        <v>1</v>
      </c>
      <c r="C129" s="100">
        <v>352</v>
      </c>
      <c r="D129" s="222">
        <f>+C129+C130</f>
        <v>602</v>
      </c>
      <c r="E129" s="100">
        <v>463</v>
      </c>
      <c r="F129" s="222">
        <f>+E129+E130</f>
        <v>722</v>
      </c>
      <c r="G129" s="100">
        <v>464</v>
      </c>
      <c r="H129" s="222">
        <f>+G129+G130</f>
        <v>709</v>
      </c>
    </row>
    <row r="130" spans="1:28" ht="18.75" x14ac:dyDescent="0.25">
      <c r="A130" s="227"/>
      <c r="B130" s="105">
        <v>2</v>
      </c>
      <c r="C130" s="99">
        <v>250</v>
      </c>
      <c r="D130" s="223"/>
      <c r="E130" s="99">
        <v>259</v>
      </c>
      <c r="F130" s="223"/>
      <c r="G130" s="99">
        <v>245</v>
      </c>
      <c r="H130" s="223"/>
    </row>
    <row r="131" spans="1:28" ht="18.75" x14ac:dyDescent="0.25">
      <c r="A131" s="226">
        <v>2022</v>
      </c>
      <c r="B131" s="106">
        <v>1</v>
      </c>
      <c r="C131" s="100">
        <v>561</v>
      </c>
      <c r="D131" s="222">
        <f>+C131+C132</f>
        <v>1400</v>
      </c>
      <c r="E131" s="100">
        <v>480</v>
      </c>
      <c r="F131" s="222">
        <f>+E131+E132</f>
        <v>1121</v>
      </c>
      <c r="G131" s="100">
        <v>471</v>
      </c>
      <c r="H131" s="222">
        <f>+G131+G132</f>
        <v>865</v>
      </c>
    </row>
    <row r="132" spans="1:28" ht="18.75" x14ac:dyDescent="0.25">
      <c r="A132" s="227"/>
      <c r="B132" s="105">
        <v>2</v>
      </c>
      <c r="C132" s="99">
        <v>839</v>
      </c>
      <c r="D132" s="223"/>
      <c r="E132" s="99">
        <v>641</v>
      </c>
      <c r="F132" s="223"/>
      <c r="G132" s="99">
        <v>394</v>
      </c>
      <c r="H132" s="223"/>
    </row>
    <row r="133" spans="1:28" ht="18.75" x14ac:dyDescent="0.25">
      <c r="A133" s="226">
        <v>2021</v>
      </c>
      <c r="B133" s="106">
        <v>1</v>
      </c>
      <c r="C133" s="100">
        <v>1349</v>
      </c>
      <c r="D133" s="222">
        <f>+C133+C134</f>
        <v>2121</v>
      </c>
      <c r="E133" s="100">
        <v>807</v>
      </c>
      <c r="F133" s="222">
        <f>+E133+E134</f>
        <v>1142</v>
      </c>
      <c r="G133" s="100">
        <v>626</v>
      </c>
      <c r="H133" s="222">
        <f>+G133+G134</f>
        <v>914</v>
      </c>
    </row>
    <row r="134" spans="1:28" ht="18.75" x14ac:dyDescent="0.25">
      <c r="A134" s="227"/>
      <c r="B134" s="105">
        <v>2</v>
      </c>
      <c r="C134" s="99">
        <v>772</v>
      </c>
      <c r="D134" s="223"/>
      <c r="E134" s="99">
        <v>335</v>
      </c>
      <c r="F134" s="223"/>
      <c r="G134" s="99">
        <v>288</v>
      </c>
      <c r="H134" s="223"/>
    </row>
    <row r="135" spans="1:28" ht="18.75" x14ac:dyDescent="0.25">
      <c r="A135" s="254">
        <v>2022</v>
      </c>
      <c r="B135" s="107">
        <v>1</v>
      </c>
      <c r="C135" s="101">
        <v>1124</v>
      </c>
      <c r="D135" s="271">
        <f>+C135+C136</f>
        <v>1816</v>
      </c>
      <c r="E135" s="101">
        <v>505</v>
      </c>
      <c r="F135" s="271">
        <f>+E135+E136</f>
        <v>865</v>
      </c>
      <c r="G135" s="101">
        <v>424</v>
      </c>
      <c r="H135" s="271">
        <f>+G135+G136</f>
        <v>734</v>
      </c>
    </row>
    <row r="136" spans="1:28" ht="19.5" thickBot="1" x14ac:dyDescent="0.3">
      <c r="A136" s="255"/>
      <c r="B136" s="108">
        <v>2</v>
      </c>
      <c r="C136" s="102">
        <v>692</v>
      </c>
      <c r="D136" s="272"/>
      <c r="E136" s="102">
        <v>360</v>
      </c>
      <c r="F136" s="272"/>
      <c r="G136" s="102">
        <v>310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44</v>
      </c>
      <c r="F141" s="110">
        <f t="shared" si="9"/>
        <v>158</v>
      </c>
      <c r="G141" s="110">
        <f t="shared" si="9"/>
        <v>37</v>
      </c>
      <c r="H141" s="110">
        <f t="shared" si="9"/>
        <v>0</v>
      </c>
      <c r="I141" s="111">
        <f t="shared" si="9"/>
        <v>0</v>
      </c>
      <c r="J141" s="229">
        <f>+SUM(B141:I141)</f>
        <v>239</v>
      </c>
      <c r="M141" s="3">
        <v>0</v>
      </c>
      <c r="N141" s="22">
        <v>0</v>
      </c>
      <c r="O141" s="22">
        <v>0</v>
      </c>
      <c r="P141" s="22">
        <v>44</v>
      </c>
      <c r="Q141" s="22">
        <v>158</v>
      </c>
      <c r="R141" s="22">
        <v>37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0.18410041841004185</v>
      </c>
      <c r="F142" s="113">
        <f>+IF($J$141=0,"",(F141/$J$141))</f>
        <v>0.66108786610878656</v>
      </c>
      <c r="G142" s="113">
        <f t="shared" si="10"/>
        <v>0.15481171548117154</v>
      </c>
      <c r="H142" s="113">
        <f t="shared" si="10"/>
        <v>0</v>
      </c>
      <c r="I142" s="114">
        <f>+IF($J$141=0,"",(I141/$J$141))</f>
        <v>0</v>
      </c>
      <c r="J142" s="230"/>
      <c r="M142" s="3">
        <v>3</v>
      </c>
      <c r="N142" s="22">
        <v>4</v>
      </c>
      <c r="O142" s="22">
        <v>0</v>
      </c>
      <c r="P142" s="22">
        <v>18</v>
      </c>
      <c r="Q142" s="22">
        <v>131</v>
      </c>
      <c r="R142" s="22">
        <v>55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3</v>
      </c>
      <c r="C143" s="116">
        <f t="shared" ref="C143:I143" si="11">+N142</f>
        <v>4</v>
      </c>
      <c r="D143" s="116">
        <f t="shared" si="11"/>
        <v>0</v>
      </c>
      <c r="E143" s="116">
        <f t="shared" si="11"/>
        <v>18</v>
      </c>
      <c r="F143" s="116">
        <f t="shared" si="11"/>
        <v>131</v>
      </c>
      <c r="G143" s="116">
        <f t="shared" si="11"/>
        <v>55</v>
      </c>
      <c r="H143" s="116">
        <f t="shared" si="11"/>
        <v>3</v>
      </c>
      <c r="I143" s="117">
        <f t="shared" si="11"/>
        <v>0</v>
      </c>
      <c r="J143" s="224">
        <f>+SUM(B143:I143)</f>
        <v>214</v>
      </c>
      <c r="M143" s="3">
        <v>6</v>
      </c>
      <c r="N143" s="22">
        <v>3</v>
      </c>
      <c r="O143" s="22">
        <v>0</v>
      </c>
      <c r="P143" s="22">
        <v>23</v>
      </c>
      <c r="Q143" s="22">
        <v>93</v>
      </c>
      <c r="R143" s="22">
        <v>34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1.4018691588785047E-2</v>
      </c>
      <c r="C144" s="119">
        <f t="shared" ref="C144:I144" si="12">+IF($J$143=0,"",(C143/$J$143))</f>
        <v>1.8691588785046728E-2</v>
      </c>
      <c r="D144" s="119">
        <f t="shared" si="12"/>
        <v>0</v>
      </c>
      <c r="E144" s="119">
        <f t="shared" si="12"/>
        <v>8.4112149532710276E-2</v>
      </c>
      <c r="F144" s="119">
        <f t="shared" si="12"/>
        <v>0.61214953271028039</v>
      </c>
      <c r="G144" s="119">
        <f t="shared" si="12"/>
        <v>0.2570093457943925</v>
      </c>
      <c r="H144" s="119">
        <f t="shared" si="12"/>
        <v>1.4018691588785047E-2</v>
      </c>
      <c r="I144" s="120">
        <f t="shared" si="12"/>
        <v>0</v>
      </c>
      <c r="J144" s="225"/>
      <c r="M144" s="3">
        <v>2</v>
      </c>
      <c r="N144" s="3">
        <v>2</v>
      </c>
      <c r="O144" s="3">
        <v>0</v>
      </c>
      <c r="P144" s="3">
        <v>22</v>
      </c>
      <c r="Q144" s="3">
        <v>86</v>
      </c>
      <c r="R144" s="3">
        <v>30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6</v>
      </c>
      <c r="C145" s="116">
        <f t="shared" ref="C145:I145" si="13">+N143</f>
        <v>3</v>
      </c>
      <c r="D145" s="116">
        <f t="shared" si="13"/>
        <v>0</v>
      </c>
      <c r="E145" s="116">
        <f t="shared" si="13"/>
        <v>23</v>
      </c>
      <c r="F145" s="116">
        <f t="shared" si="13"/>
        <v>93</v>
      </c>
      <c r="G145" s="116">
        <f t="shared" si="13"/>
        <v>34</v>
      </c>
      <c r="H145" s="116">
        <f t="shared" si="13"/>
        <v>2</v>
      </c>
      <c r="I145" s="117">
        <f t="shared" si="13"/>
        <v>0</v>
      </c>
      <c r="J145" s="224">
        <f>+SUM(B145:I145)</f>
        <v>161</v>
      </c>
      <c r="M145" s="3">
        <v>1</v>
      </c>
      <c r="N145" s="3">
        <v>4</v>
      </c>
      <c r="O145" s="3">
        <v>0</v>
      </c>
      <c r="P145" s="3">
        <v>22</v>
      </c>
      <c r="Q145" s="3">
        <v>69</v>
      </c>
      <c r="R145" s="3">
        <v>24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3.7267080745341616E-2</v>
      </c>
      <c r="C146" s="119">
        <f t="shared" ref="C146:I146" si="14">+IF($J$145=0,"",(C145/$J$145))</f>
        <v>1.8633540372670808E-2</v>
      </c>
      <c r="D146" s="119">
        <f t="shared" si="14"/>
        <v>0</v>
      </c>
      <c r="E146" s="119">
        <f t="shared" si="14"/>
        <v>0.14285714285714285</v>
      </c>
      <c r="F146" s="119">
        <f t="shared" si="14"/>
        <v>0.57763975155279501</v>
      </c>
      <c r="G146" s="119">
        <f t="shared" si="14"/>
        <v>0.21118012422360249</v>
      </c>
      <c r="H146" s="119">
        <f t="shared" si="14"/>
        <v>1.2422360248447204E-2</v>
      </c>
      <c r="I146" s="120">
        <f t="shared" si="14"/>
        <v>0</v>
      </c>
      <c r="J146" s="225"/>
      <c r="M146" s="3">
        <v>1</v>
      </c>
      <c r="N146" s="3">
        <v>2</v>
      </c>
      <c r="O146" s="3">
        <v>0</v>
      </c>
      <c r="P146" s="3">
        <v>41</v>
      </c>
      <c r="Q146" s="3">
        <v>85</v>
      </c>
      <c r="R146" s="3">
        <v>55</v>
      </c>
      <c r="S146" s="3">
        <v>4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2</v>
      </c>
      <c r="C147" s="116">
        <f t="shared" ref="C147:I147" si="15">+N144</f>
        <v>2</v>
      </c>
      <c r="D147" s="116">
        <f t="shared" si="15"/>
        <v>0</v>
      </c>
      <c r="E147" s="116">
        <f t="shared" si="15"/>
        <v>22</v>
      </c>
      <c r="F147" s="116">
        <f t="shared" si="15"/>
        <v>86</v>
      </c>
      <c r="G147" s="116">
        <f t="shared" si="15"/>
        <v>30</v>
      </c>
      <c r="H147" s="116">
        <f t="shared" si="15"/>
        <v>0</v>
      </c>
      <c r="I147" s="117">
        <f t="shared" si="15"/>
        <v>0</v>
      </c>
      <c r="J147" s="224">
        <f>+SUM(B147:I147)</f>
        <v>142</v>
      </c>
      <c r="M147" s="3">
        <v>0</v>
      </c>
      <c r="N147" s="3">
        <v>1</v>
      </c>
      <c r="O147" s="3">
        <v>0</v>
      </c>
      <c r="P147" s="3">
        <v>54</v>
      </c>
      <c r="Q147" s="3">
        <v>91</v>
      </c>
      <c r="R147" s="3">
        <v>68</v>
      </c>
      <c r="S147" s="3">
        <v>5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1.4084507042253521E-2</v>
      </c>
      <c r="C148" s="119">
        <f t="shared" ref="C148:I148" si="16">+IF($J$147=0,"",(C147/$J$147))</f>
        <v>1.4084507042253521E-2</v>
      </c>
      <c r="D148" s="119">
        <f t="shared" si="16"/>
        <v>0</v>
      </c>
      <c r="E148" s="119">
        <f t="shared" si="16"/>
        <v>0.15492957746478872</v>
      </c>
      <c r="F148" s="119">
        <f t="shared" si="16"/>
        <v>0.60563380281690138</v>
      </c>
      <c r="G148" s="119">
        <f t="shared" si="16"/>
        <v>0.21126760563380281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4</v>
      </c>
      <c r="D149" s="116">
        <f t="shared" si="17"/>
        <v>0</v>
      </c>
      <c r="E149" s="116">
        <f t="shared" si="17"/>
        <v>22</v>
      </c>
      <c r="F149" s="116">
        <f t="shared" si="17"/>
        <v>69</v>
      </c>
      <c r="G149" s="116">
        <f t="shared" si="17"/>
        <v>24</v>
      </c>
      <c r="H149" s="116">
        <f t="shared" si="17"/>
        <v>0</v>
      </c>
      <c r="I149" s="117">
        <f t="shared" si="17"/>
        <v>0</v>
      </c>
      <c r="J149" s="224">
        <f>+SUM(B149:I149)</f>
        <v>120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8.3333333333333332E-3</v>
      </c>
      <c r="C150" s="119">
        <f t="shared" ref="C150:I150" si="18">+IF($J$149=0,"",(C149/$J$149))</f>
        <v>3.3333333333333333E-2</v>
      </c>
      <c r="D150" s="119">
        <f t="shared" si="18"/>
        <v>0</v>
      </c>
      <c r="E150" s="119">
        <f t="shared" si="18"/>
        <v>0.18333333333333332</v>
      </c>
      <c r="F150" s="119">
        <f t="shared" si="18"/>
        <v>0.57499999999999996</v>
      </c>
      <c r="G150" s="119">
        <f t="shared" si="18"/>
        <v>0.2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2</v>
      </c>
      <c r="D151" s="116">
        <f t="shared" si="19"/>
        <v>0</v>
      </c>
      <c r="E151" s="116">
        <f t="shared" si="19"/>
        <v>41</v>
      </c>
      <c r="F151" s="116">
        <f t="shared" si="19"/>
        <v>85</v>
      </c>
      <c r="G151" s="116">
        <f t="shared" si="19"/>
        <v>55</v>
      </c>
      <c r="H151" s="116">
        <f t="shared" si="19"/>
        <v>4</v>
      </c>
      <c r="I151" s="117">
        <f t="shared" si="19"/>
        <v>0</v>
      </c>
      <c r="J151" s="224">
        <f>+SUM(B151:I151)</f>
        <v>188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5.3191489361702126E-3</v>
      </c>
      <c r="C152" s="119">
        <f t="shared" ref="C152:I152" si="20">+IF($J$151=0,"",(C151/$J$151))</f>
        <v>1.0638297872340425E-2</v>
      </c>
      <c r="D152" s="119">
        <f t="shared" si="20"/>
        <v>0</v>
      </c>
      <c r="E152" s="119">
        <f t="shared" si="20"/>
        <v>0.21808510638297873</v>
      </c>
      <c r="F152" s="119">
        <f t="shared" si="20"/>
        <v>0.4521276595744681</v>
      </c>
      <c r="G152" s="119">
        <f t="shared" si="20"/>
        <v>0.29255319148936171</v>
      </c>
      <c r="H152" s="119">
        <f t="shared" si="20"/>
        <v>2.1276595744680851E-2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54</v>
      </c>
      <c r="F153" s="122">
        <f t="shared" si="21"/>
        <v>91</v>
      </c>
      <c r="G153" s="122">
        <f t="shared" si="21"/>
        <v>68</v>
      </c>
      <c r="H153" s="122">
        <f t="shared" si="21"/>
        <v>5</v>
      </c>
      <c r="I153" s="123">
        <f t="shared" si="21"/>
        <v>0</v>
      </c>
      <c r="J153" s="235">
        <f>+SUM(B153:I153)</f>
        <v>219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4.5662100456621002E-3</v>
      </c>
      <c r="D154" s="125">
        <f t="shared" si="22"/>
        <v>0</v>
      </c>
      <c r="E154" s="125">
        <f t="shared" si="22"/>
        <v>0.24657534246575341</v>
      </c>
      <c r="F154" s="125">
        <f t="shared" si="22"/>
        <v>0.41552511415525112</v>
      </c>
      <c r="G154" s="125">
        <f t="shared" si="22"/>
        <v>0.31050228310502281</v>
      </c>
      <c r="H154" s="125">
        <f t="shared" si="22"/>
        <v>2.2831050228310501E-2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81</v>
      </c>
      <c r="C159" s="83">
        <f t="shared" ref="C159:E159" si="23">+N159</f>
        <v>70</v>
      </c>
      <c r="D159" s="83">
        <f t="shared" si="23"/>
        <v>88</v>
      </c>
      <c r="E159" s="110">
        <f t="shared" si="23"/>
        <v>0</v>
      </c>
      <c r="F159" s="229">
        <f>+SUM(B159:E159)</f>
        <v>239</v>
      </c>
      <c r="G159" s="83">
        <f>Q159</f>
        <v>90</v>
      </c>
      <c r="H159" s="110">
        <f>R159</f>
        <v>149</v>
      </c>
      <c r="I159" s="229">
        <f>+SUM(G159:H159)</f>
        <v>239</v>
      </c>
      <c r="J159" s="34"/>
      <c r="M159" s="3">
        <v>81</v>
      </c>
      <c r="N159" s="3">
        <v>70</v>
      </c>
      <c r="O159" s="3">
        <v>88</v>
      </c>
      <c r="P159" s="3">
        <v>0</v>
      </c>
      <c r="Q159" s="3">
        <v>90</v>
      </c>
      <c r="R159" s="3">
        <v>149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0.33891213389121339</v>
      </c>
      <c r="C160" s="30">
        <f t="shared" ref="C160:E160" si="24">+IF($F$159=0,"",(C159/$F$159))</f>
        <v>0.29288702928870292</v>
      </c>
      <c r="D160" s="30">
        <f t="shared" si="24"/>
        <v>0.3682008368200837</v>
      </c>
      <c r="E160" s="113">
        <f t="shared" si="24"/>
        <v>0</v>
      </c>
      <c r="F160" s="230"/>
      <c r="G160" s="30">
        <f>+IF($I$159=0,"",(G159/$I$159))</f>
        <v>0.37656903765690375</v>
      </c>
      <c r="H160" s="113">
        <f>+IF($I$159=0,"",(H159/$I$159))</f>
        <v>0.62343096234309625</v>
      </c>
      <c r="I160" s="230"/>
      <c r="J160" s="34"/>
      <c r="M160" s="3">
        <v>31</v>
      </c>
      <c r="N160" s="3">
        <v>57</v>
      </c>
      <c r="O160" s="3">
        <v>126</v>
      </c>
      <c r="P160" s="3">
        <v>0</v>
      </c>
      <c r="Q160" s="3">
        <v>84</v>
      </c>
      <c r="R160" s="3">
        <v>130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31</v>
      </c>
      <c r="C161" s="25">
        <f t="shared" ref="C161:E161" si="25">+N160</f>
        <v>57</v>
      </c>
      <c r="D161" s="25">
        <f t="shared" si="25"/>
        <v>126</v>
      </c>
      <c r="E161" s="116">
        <f t="shared" si="25"/>
        <v>0</v>
      </c>
      <c r="F161" s="224">
        <f>+SUM(B161:E161)</f>
        <v>214</v>
      </c>
      <c r="G161" s="25">
        <f>Q160</f>
        <v>84</v>
      </c>
      <c r="H161" s="116">
        <f>R160</f>
        <v>130</v>
      </c>
      <c r="I161" s="224">
        <f>+SUM(G161:H161)</f>
        <v>214</v>
      </c>
      <c r="J161" s="34"/>
      <c r="M161" s="3">
        <v>24</v>
      </c>
      <c r="N161" s="3">
        <v>57</v>
      </c>
      <c r="O161" s="3">
        <v>80</v>
      </c>
      <c r="P161" s="3">
        <v>0</v>
      </c>
      <c r="Q161" s="3">
        <v>59</v>
      </c>
      <c r="R161" s="3">
        <v>102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0.14485981308411214</v>
      </c>
      <c r="C162" s="29">
        <f t="shared" ref="C162:E162" si="26">+IF($F$161=0,"",(C161/$F$161))</f>
        <v>0.26635514018691586</v>
      </c>
      <c r="D162" s="29">
        <f t="shared" si="26"/>
        <v>0.58878504672897192</v>
      </c>
      <c r="E162" s="119">
        <f t="shared" si="26"/>
        <v>0</v>
      </c>
      <c r="F162" s="225"/>
      <c r="G162" s="29">
        <f>+IF($I$161=0,"",(G161/$I$161))</f>
        <v>0.3925233644859813</v>
      </c>
      <c r="H162" s="119">
        <f>+IF($I$161=0,"",(H161/$I$161))</f>
        <v>0.60747663551401865</v>
      </c>
      <c r="I162" s="225"/>
      <c r="J162" s="34"/>
      <c r="M162" s="3">
        <v>18</v>
      </c>
      <c r="N162" s="3">
        <v>41</v>
      </c>
      <c r="O162" s="3">
        <v>83</v>
      </c>
      <c r="P162" s="3">
        <v>0</v>
      </c>
      <c r="Q162" s="3">
        <v>55</v>
      </c>
      <c r="R162" s="3">
        <v>87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24</v>
      </c>
      <c r="C163" s="25">
        <f t="shared" ref="C163:E163" si="27">+N161</f>
        <v>57</v>
      </c>
      <c r="D163" s="25">
        <f t="shared" si="27"/>
        <v>80</v>
      </c>
      <c r="E163" s="116">
        <f t="shared" si="27"/>
        <v>0</v>
      </c>
      <c r="F163" s="224">
        <f>+SUM(B163:E163)</f>
        <v>161</v>
      </c>
      <c r="G163" s="25">
        <f>Q161</f>
        <v>59</v>
      </c>
      <c r="H163" s="116">
        <f>R161</f>
        <v>102</v>
      </c>
      <c r="I163" s="224">
        <f>+SUM(G163:H163)</f>
        <v>161</v>
      </c>
      <c r="J163" s="34"/>
      <c r="M163" s="3">
        <v>14</v>
      </c>
      <c r="N163" s="3">
        <v>35</v>
      </c>
      <c r="O163" s="3">
        <v>71</v>
      </c>
      <c r="P163" s="3">
        <v>0</v>
      </c>
      <c r="Q163" s="3">
        <v>39</v>
      </c>
      <c r="R163" s="3">
        <v>81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0.14906832298136646</v>
      </c>
      <c r="C164" s="29">
        <f t="shared" ref="C164:E164" si="28">+IF($F$163=0,"",(C163/$F$163))</f>
        <v>0.35403726708074534</v>
      </c>
      <c r="D164" s="29">
        <f t="shared" si="28"/>
        <v>0.49689440993788819</v>
      </c>
      <c r="E164" s="119">
        <f t="shared" si="28"/>
        <v>0</v>
      </c>
      <c r="F164" s="225"/>
      <c r="G164" s="29">
        <f>+IF($I$163=0,"",(G163/$I$163))</f>
        <v>0.36645962732919257</v>
      </c>
      <c r="H164" s="119">
        <f>+IF($I$163=0,"",(H163/$I$163))</f>
        <v>0.63354037267080743</v>
      </c>
      <c r="I164" s="225"/>
      <c r="J164" s="34"/>
      <c r="M164" s="3">
        <v>14</v>
      </c>
      <c r="N164" s="3">
        <v>49</v>
      </c>
      <c r="O164" s="3">
        <v>125</v>
      </c>
      <c r="P164" s="3">
        <v>0</v>
      </c>
      <c r="Q164" s="3">
        <v>92</v>
      </c>
      <c r="R164" s="3">
        <v>96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18</v>
      </c>
      <c r="C165" s="19">
        <f t="shared" ref="C165:E165" si="29">+N162</f>
        <v>41</v>
      </c>
      <c r="D165" s="19">
        <f t="shared" si="29"/>
        <v>83</v>
      </c>
      <c r="E165" s="122">
        <f t="shared" si="29"/>
        <v>0</v>
      </c>
      <c r="F165" s="224">
        <f>+SUM(B165:E165)</f>
        <v>142</v>
      </c>
      <c r="G165" s="25">
        <f>Q162</f>
        <v>55</v>
      </c>
      <c r="H165" s="116">
        <f>R162</f>
        <v>87</v>
      </c>
      <c r="I165" s="224">
        <f>+SUM(G165:H165)</f>
        <v>142</v>
      </c>
      <c r="J165" s="34"/>
      <c r="M165" s="3">
        <v>54</v>
      </c>
      <c r="N165" s="3">
        <v>36</v>
      </c>
      <c r="O165" s="3">
        <v>129</v>
      </c>
      <c r="P165" s="3">
        <v>0</v>
      </c>
      <c r="Q165" s="3">
        <v>106</v>
      </c>
      <c r="R165" s="3">
        <v>113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0.12676056338028169</v>
      </c>
      <c r="C166" s="29">
        <f>+IF($F$165=0,"",(C165/$F$165))</f>
        <v>0.28873239436619719</v>
      </c>
      <c r="D166" s="29">
        <f t="shared" ref="D166:E166" si="30">+IF($F$165=0,"",(D165/$F$165))</f>
        <v>0.58450704225352113</v>
      </c>
      <c r="E166" s="119">
        <f t="shared" si="30"/>
        <v>0</v>
      </c>
      <c r="F166" s="225"/>
      <c r="G166" s="29">
        <f>+IF($I$165=0,"",(G165/$I$165))</f>
        <v>0.38732394366197181</v>
      </c>
      <c r="H166" s="119">
        <f>+IF($I$165=0,"",(H165/$I$165))</f>
        <v>0.61267605633802813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14</v>
      </c>
      <c r="C167" s="19">
        <f t="shared" ref="C167:E167" si="31">+N163</f>
        <v>35</v>
      </c>
      <c r="D167" s="19">
        <f t="shared" si="31"/>
        <v>71</v>
      </c>
      <c r="E167" s="122">
        <f t="shared" si="31"/>
        <v>0</v>
      </c>
      <c r="F167" s="224">
        <f>+SUM(B167:E167)</f>
        <v>120</v>
      </c>
      <c r="G167" s="25">
        <f>Q163</f>
        <v>39</v>
      </c>
      <c r="H167" s="116">
        <f>R163</f>
        <v>81</v>
      </c>
      <c r="I167" s="224">
        <f>+SUM(G167:H167)</f>
        <v>120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0.11666666666666667</v>
      </c>
      <c r="C168" s="29">
        <f>+IF($F$167=0,"",(C167/$F$167))</f>
        <v>0.29166666666666669</v>
      </c>
      <c r="D168" s="29">
        <f>+IF($F$167=0,"",(D167/$F$167))</f>
        <v>0.59166666666666667</v>
      </c>
      <c r="E168" s="119">
        <f>+IF($F$167=0,"",(E167/$F$167))</f>
        <v>0</v>
      </c>
      <c r="F168" s="225"/>
      <c r="G168" s="29">
        <f>+IF($I$167=0,"",(G167/$I$167))</f>
        <v>0.32500000000000001</v>
      </c>
      <c r="H168" s="119">
        <f>+IF($I$167=0,"",(H167/$I$167))</f>
        <v>0.67500000000000004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14</v>
      </c>
      <c r="C169" s="19">
        <f t="shared" ref="C169:E169" si="32">+N164</f>
        <v>49</v>
      </c>
      <c r="D169" s="19">
        <f t="shared" si="32"/>
        <v>125</v>
      </c>
      <c r="E169" s="122">
        <f t="shared" si="32"/>
        <v>0</v>
      </c>
      <c r="F169" s="224">
        <f>+SUM(B169:E169)</f>
        <v>188</v>
      </c>
      <c r="G169" s="25">
        <f>Q164</f>
        <v>92</v>
      </c>
      <c r="H169" s="116">
        <f>R164</f>
        <v>96</v>
      </c>
      <c r="I169" s="220">
        <f>+SUM(G169:H169)</f>
        <v>188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7.4468085106382975E-2</v>
      </c>
      <c r="C170" s="29">
        <f>+IF($F$169=0,"",(C169/$F$169))</f>
        <v>0.26063829787234044</v>
      </c>
      <c r="D170" s="29">
        <f>+IF($F$169=0,"",(D169/$F$169))</f>
        <v>0.66489361702127658</v>
      </c>
      <c r="E170" s="119">
        <f>+IF($F$169=0,"",(E169/$F$169))</f>
        <v>0</v>
      </c>
      <c r="F170" s="225"/>
      <c r="G170" s="29">
        <f>+IF($I$169=0,"",(G169/$I$169))</f>
        <v>0.48936170212765956</v>
      </c>
      <c r="H170" s="119">
        <f>+IF($I$169=0,"",(H169/$I$169))</f>
        <v>0.51063829787234039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54</v>
      </c>
      <c r="C171" s="19">
        <f t="shared" ref="C171:E171" si="33">+N165</f>
        <v>36</v>
      </c>
      <c r="D171" s="19">
        <f t="shared" si="33"/>
        <v>129</v>
      </c>
      <c r="E171" s="122">
        <f t="shared" si="33"/>
        <v>0</v>
      </c>
      <c r="F171" s="235">
        <f>+SUM(B171:E171)</f>
        <v>219</v>
      </c>
      <c r="G171" s="19">
        <f>Q165</f>
        <v>106</v>
      </c>
      <c r="H171" s="122">
        <f>R165</f>
        <v>113</v>
      </c>
      <c r="I171" s="235">
        <f>+SUM(G171:H171)</f>
        <v>219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0.24657534246575341</v>
      </c>
      <c r="C172" s="127">
        <f t="shared" ref="C172:E172" si="34">+IF($F$171=0,"",(C171/$F$171))</f>
        <v>0.16438356164383561</v>
      </c>
      <c r="D172" s="127">
        <f t="shared" si="34"/>
        <v>0.58904109589041098</v>
      </c>
      <c r="E172" s="125">
        <f t="shared" si="34"/>
        <v>0</v>
      </c>
      <c r="F172" s="236"/>
      <c r="G172" s="127">
        <f>+IF($I$171=0,"",(G171/$I$171))</f>
        <v>0.48401826484018262</v>
      </c>
      <c r="H172" s="125">
        <f>+IF($I$171=0,"",(H171/$I$171))</f>
        <v>0.51598173515981738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239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239</v>
      </c>
      <c r="I178" s="21"/>
      <c r="J178" s="21"/>
      <c r="K178" s="3"/>
      <c r="L178" s="3"/>
      <c r="M178" s="3">
        <v>0</v>
      </c>
      <c r="N178" s="3">
        <v>239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214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214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214</v>
      </c>
      <c r="I180" s="20"/>
      <c r="J180" s="20"/>
      <c r="K180" s="3"/>
      <c r="L180" s="3"/>
      <c r="M180" s="3">
        <v>0</v>
      </c>
      <c r="N180" s="3">
        <v>137</v>
      </c>
      <c r="O180" s="43">
        <v>24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124</v>
      </c>
      <c r="O181" s="43">
        <v>18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137</v>
      </c>
      <c r="D182" s="25">
        <f t="shared" si="39"/>
        <v>24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161</v>
      </c>
      <c r="I182" s="20"/>
      <c r="J182" s="20"/>
      <c r="K182" s="3"/>
      <c r="L182" s="3"/>
      <c r="M182" s="3">
        <v>0</v>
      </c>
      <c r="N182" s="3">
        <v>106</v>
      </c>
      <c r="O182" s="43">
        <v>14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0.85093167701863359</v>
      </c>
      <c r="D183" s="29">
        <f t="shared" si="40"/>
        <v>0.14906832298136646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181</v>
      </c>
      <c r="O183" s="43">
        <v>7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124</v>
      </c>
      <c r="D184" s="25">
        <f t="shared" si="41"/>
        <v>18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142</v>
      </c>
      <c r="I184" s="20"/>
      <c r="J184" s="20"/>
      <c r="K184" s="20"/>
      <c r="L184" s="20"/>
      <c r="M184" s="3">
        <v>0</v>
      </c>
      <c r="N184" s="3">
        <v>165</v>
      </c>
      <c r="O184" s="43">
        <v>54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0.87323943661971826</v>
      </c>
      <c r="D185" s="29">
        <f t="shared" si="42"/>
        <v>0.12676056338028169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106</v>
      </c>
      <c r="D186" s="25">
        <f t="shared" si="43"/>
        <v>14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120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0.8833333333333333</v>
      </c>
      <c r="D187" s="29">
        <f t="shared" si="44"/>
        <v>0.11666666666666667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181</v>
      </c>
      <c r="D188" s="25">
        <f t="shared" si="45"/>
        <v>7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188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0.96276595744680848</v>
      </c>
      <c r="D189" s="29">
        <f t="shared" si="46"/>
        <v>3.7234042553191488E-2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165</v>
      </c>
      <c r="D190" s="25">
        <f t="shared" si="47"/>
        <v>54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219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0.75342465753424659</v>
      </c>
      <c r="D191" s="127">
        <f t="shared" ref="D191:G191" si="48">+IF($H$190=0,"",(D190/$H$190))</f>
        <v>0.24657534246575341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3</v>
      </c>
      <c r="E197" s="15">
        <v>0</v>
      </c>
      <c r="F197" s="15">
        <v>2</v>
      </c>
      <c r="G197" s="15">
        <v>49</v>
      </c>
      <c r="H197" s="28">
        <v>11</v>
      </c>
      <c r="I197" s="28">
        <v>14</v>
      </c>
      <c r="J197" s="33">
        <v>1</v>
      </c>
      <c r="K197" s="33">
        <v>1</v>
      </c>
      <c r="L197" s="33">
        <v>2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295</v>
      </c>
      <c r="D198" s="15">
        <v>358</v>
      </c>
      <c r="E198" s="15">
        <v>287</v>
      </c>
      <c r="F198" s="15">
        <v>423</v>
      </c>
      <c r="G198" s="15">
        <v>411</v>
      </c>
      <c r="H198" s="28">
        <v>511</v>
      </c>
      <c r="I198" s="28">
        <v>537</v>
      </c>
      <c r="J198" s="33">
        <v>497</v>
      </c>
      <c r="K198" s="33">
        <v>379</v>
      </c>
      <c r="L198" s="33">
        <v>381</v>
      </c>
      <c r="M198" s="70">
        <v>405</v>
      </c>
      <c r="AK198" s="1"/>
    </row>
    <row r="199" spans="1:37" ht="18.75" x14ac:dyDescent="0.25">
      <c r="A199" s="241" t="s">
        <v>5</v>
      </c>
      <c r="B199" s="242"/>
      <c r="C199" s="69">
        <v>348</v>
      </c>
      <c r="D199" s="15">
        <v>308</v>
      </c>
      <c r="E199" s="15">
        <v>296</v>
      </c>
      <c r="F199" s="15">
        <v>150</v>
      </c>
      <c r="G199" s="15">
        <v>182</v>
      </c>
      <c r="H199" s="28">
        <v>175</v>
      </c>
      <c r="I199" s="28">
        <v>188</v>
      </c>
      <c r="J199" s="33">
        <v>102</v>
      </c>
      <c r="K199" s="33">
        <v>149</v>
      </c>
      <c r="L199" s="33">
        <v>139</v>
      </c>
      <c r="M199" s="70">
        <v>199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643</v>
      </c>
      <c r="D202" s="158">
        <f t="shared" si="49"/>
        <v>669</v>
      </c>
      <c r="E202" s="158">
        <f t="shared" si="49"/>
        <v>583</v>
      </c>
      <c r="F202" s="158">
        <f t="shared" si="49"/>
        <v>575</v>
      </c>
      <c r="G202" s="158">
        <f t="shared" si="49"/>
        <v>642</v>
      </c>
      <c r="H202" s="158">
        <f t="shared" si="49"/>
        <v>697</v>
      </c>
      <c r="I202" s="158">
        <f t="shared" si="49"/>
        <v>739</v>
      </c>
      <c r="J202" s="158">
        <f t="shared" si="49"/>
        <v>600</v>
      </c>
      <c r="K202" s="158">
        <f t="shared" ref="K202:L202" si="50">+SUM(K196:K201)</f>
        <v>529</v>
      </c>
      <c r="L202" s="158">
        <f t="shared" si="50"/>
        <v>522</v>
      </c>
      <c r="M202" s="179">
        <f>+SUM(M196:M201)</f>
        <v>604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0.52083333333333337</v>
      </c>
      <c r="E209" s="187"/>
      <c r="F209" s="186">
        <v>0.36363636363636359</v>
      </c>
      <c r="G209" s="187"/>
      <c r="H209" s="186">
        <v>0.2142857142857143</v>
      </c>
      <c r="I209" s="186"/>
      <c r="J209" s="194">
        <v>0</v>
      </c>
      <c r="K209" s="202"/>
      <c r="L209" s="186">
        <v>0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0.7055961070559611</v>
      </c>
      <c r="E210" s="187"/>
      <c r="F210" s="186">
        <v>0.6964285714285714</v>
      </c>
      <c r="G210" s="187"/>
      <c r="H210" s="186">
        <v>0.70498084291187735</v>
      </c>
      <c r="I210" s="186"/>
      <c r="J210" s="194">
        <v>0.6262626262626263</v>
      </c>
      <c r="K210" s="202"/>
      <c r="L210" s="186">
        <v>0.65171503957783639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0.88524590163934425</v>
      </c>
      <c r="E211" s="187"/>
      <c r="F211" s="186">
        <v>0.87005649717514122</v>
      </c>
      <c r="G211" s="187"/>
      <c r="H211" s="186">
        <v>0.85427135678391963</v>
      </c>
      <c r="I211" s="186"/>
      <c r="J211" s="194">
        <v>0.87254901960784315</v>
      </c>
      <c r="K211" s="202"/>
      <c r="L211" s="186">
        <v>0.83892617449664431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126</v>
      </c>
      <c r="E220" s="187"/>
      <c r="F220" s="193" t="s">
        <v>129</v>
      </c>
      <c r="G220" s="187"/>
      <c r="H220" s="193" t="s">
        <v>129</v>
      </c>
      <c r="I220" s="187"/>
      <c r="J220" s="193">
        <v>0</v>
      </c>
      <c r="K220" s="187"/>
      <c r="L220" s="193">
        <v>0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126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125</v>
      </c>
      <c r="G222" s="187"/>
      <c r="H222" s="193" t="s">
        <v>130</v>
      </c>
      <c r="I222" s="187"/>
      <c r="J222" s="193" t="s">
        <v>127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2023-09-02T07:22:52Z</dcterms:modified>
</cp:coreProperties>
</file>