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FB7A0773-10C8-44AA-85A0-A088AAD156D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<sst xmlns="http://schemas.openxmlformats.org/spreadsheetml/2006/main" count="252" uniqueCount="130">
  <si>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</si>
  <si>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</si>
  <si>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</si>
  <si>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</si>
  <si>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</si>
  <si>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</si>
  <si>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</si>
  <si>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</si>
  <si>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</si>
  <si>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</si>
  <si>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</si>
  <si>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</si>
  <si>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</si>
  <si>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</si>
  <si>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</si>
  <si>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</si>
  <si>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</si>
  <si>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</si>
  <si>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</si>
  <si>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</si>
  <si>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</si>
  <si>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</si>
  <si>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</si>
  <si>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</si>
  <si>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</si>
  <si>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</si>
  <si>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</si>
  <si>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</si>
  <si>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</si>
  <si>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</si>
  <si>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</si>
  <si>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</si>
  <si>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</si>
  <si>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</si>
  <si>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</si>
  <si>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</si>
  <si>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</si>
  <si>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</si>
  <si>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</si>
  <si>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</si>
  <si>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</si>
  <si>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</si>
  <si>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</si>
  <si>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</si>
  <si>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</si>
  <si>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</si>
  <si>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</si>
  <si>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</si>
  <si>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</si>
  <si>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</si>
  <si>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</si>
  <si>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</si>
  <si>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</si>
  <si>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</si>
  <si>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</si>
  <si>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</si>
  <si>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</si>
  <si>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</si>
  <si>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</si>
  <si>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</si>
  <si>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</si>
  <si>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</si>
  <si>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</si>
  <si>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</si>
  <si>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</si>
  <si>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</si>
  <si>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</si>
  <si>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</si>
  <si>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</si>
  <si>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</si>
  <si>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</si>
  <si>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</si>
  <si>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</si>
  <si>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</si>
  <si>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</si>
  <si>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</si>
  <si>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</si>
  <si>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</si>
  <si>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</si>
  <si>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</si>
  <si>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</si>
  <si>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</si>
  <si>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</si>
  <si>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</si>
  <si>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</si>
  <si>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</si>
  <si>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</si>
  <si>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</si>
  <si>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</si>
  <si>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</si>
  <si>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</si>
  <si>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</si>
  <si>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</si>
  <si>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</si>
  <si>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</si>
  <si>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</si>
  <si>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</si>
  <si>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</si>
  <si>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</si>
  <si>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</si>
  <si>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</si>
  <si>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</si>
  <si>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</si>
  <si>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</si>
  <si>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</si>
  <si>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</si>
  <si>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</si>
  <si>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</si>
  <si>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</si>
  <si>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</si>
  <si>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</si>
  <si>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</si>
  <si>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</si>
  <si>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</si>
  <si>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</si>
  <si>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</si>
  <si>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</si>
  <si>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</si>
  <si>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</si>
  <si>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</si>
  <si>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</si>
  <si>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</si>
  <si>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</si>
  <si>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</si>
  <si>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NO</t>
  </si>
  <si>
    <t>Entre 1 y 1,5 SMMLV</t>
  </si>
  <si>
    <t>Entre 1,5 y 2 SMMLV</t>
  </si>
  <si>
    <t>Entre 2,5 y 3 SMMLV</t>
  </si>
  <si>
    <t>CORPORACION UNIVERSITARIA IBEROAMERICANA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</si>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</sst>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UNIVERSITARIA IBEROAMERICANA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UNIVERSITARIA IBEROAMERICANA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20712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15699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5013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0.15921160130718953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0.73764044943820228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2756</v>
      </c>
      <c r="D32" s="56">
        <v>3700</v>
      </c>
      <c r="E32" s="56">
        <v>4934</v>
      </c>
      <c r="F32" s="56">
        <v>6791</v>
      </c>
      <c r="G32" s="56">
        <v>10619</v>
      </c>
      <c r="H32" s="57">
        <v>11647</v>
      </c>
      <c r="I32" s="57">
        <v>10427</v>
      </c>
      <c r="J32" s="58">
        <v>9972</v>
      </c>
      <c r="K32" s="58">
        <v>10407</v>
      </c>
      <c r="L32" s="58">
        <v>12058</v>
      </c>
      <c r="M32" s="61">
        <v>15699</v>
      </c>
    </row>
    <row r="33" spans="1:14" ht="18.75" x14ac:dyDescent="0.25">
      <c r="A33" s="245" t="s">
        <v>24</v>
      </c>
      <c r="B33" s="246"/>
      <c r="C33" s="60">
        <v>63</v>
      </c>
      <c r="D33" s="12">
        <v>133</v>
      </c>
      <c r="E33" s="12">
        <v>24</v>
      </c>
      <c r="F33" s="12">
        <v>374</v>
      </c>
      <c r="G33" s="12">
        <v>140</v>
      </c>
      <c r="H33" s="27">
        <v>495</v>
      </c>
      <c r="I33" s="27">
        <v>594</v>
      </c>
      <c r="J33" s="32">
        <v>947</v>
      </c>
      <c r="K33" s="32">
        <v>2379</v>
      </c>
      <c r="L33" s="32">
        <v>4097</v>
      </c>
      <c r="M33" s="62">
        <v>5013</v>
      </c>
    </row>
    <row r="34" spans="1:14" ht="19.5" thickBot="1" x14ac:dyDescent="0.3">
      <c r="A34" s="249" t="s">
        <v>8</v>
      </c>
      <c r="B34" s="250"/>
      <c r="C34" s="171">
        <f>+SUM(C32:C33)</f>
        <v>2819</v>
      </c>
      <c r="D34" s="172">
        <f t="shared" ref="D34:H34" si="0">+SUM(D32:D33)</f>
        <v>3833</v>
      </c>
      <c r="E34" s="172">
        <f t="shared" si="0"/>
        <v>4958</v>
      </c>
      <c r="F34" s="172">
        <f t="shared" si="0"/>
        <v>7165</v>
      </c>
      <c r="G34" s="172">
        <f t="shared" si="0"/>
        <v>10759</v>
      </c>
      <c r="H34" s="175">
        <f t="shared" si="0"/>
        <v>12142</v>
      </c>
      <c r="I34" s="175">
        <f>+SUM(I32:I33)</f>
        <v>11021</v>
      </c>
      <c r="J34" s="166">
        <f>+SUM(J32:J33)</f>
        <v>10919</v>
      </c>
      <c r="K34" s="166">
        <f>+SUM(K32:K33)</f>
        <v>12786</v>
      </c>
      <c r="L34" s="166">
        <f>+SUM(L32:L33)</f>
        <v>16155</v>
      </c>
      <c r="M34" s="167">
        <f>+SUM(M32:M33)</f>
        <v>20712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17</v>
      </c>
      <c r="G39" s="64">
        <v>11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86</v>
      </c>
      <c r="D40" s="15">
        <v>102</v>
      </c>
      <c r="E40" s="15">
        <v>136</v>
      </c>
      <c r="F40" s="15">
        <v>146</v>
      </c>
      <c r="G40" s="15">
        <v>113</v>
      </c>
      <c r="H40" s="28">
        <v>111</v>
      </c>
      <c r="I40" s="28">
        <v>63</v>
      </c>
      <c r="J40" s="33">
        <v>33</v>
      </c>
      <c r="K40" s="33">
        <v>0</v>
      </c>
      <c r="L40" s="33">
        <v>86</v>
      </c>
      <c r="M40" s="70">
        <v>170</v>
      </c>
      <c r="N40" s="42"/>
    </row>
    <row r="41" spans="1:14" ht="18.75" x14ac:dyDescent="0.25">
      <c r="A41" s="233" t="s">
        <v>4</v>
      </c>
      <c r="B41" s="234"/>
      <c r="C41" s="69">
        <v>2670</v>
      </c>
      <c r="D41" s="15">
        <v>3598</v>
      </c>
      <c r="E41" s="15">
        <v>4798</v>
      </c>
      <c r="F41" s="15">
        <v>6628</v>
      </c>
      <c r="G41" s="15">
        <v>10495</v>
      </c>
      <c r="H41" s="28">
        <v>11536</v>
      </c>
      <c r="I41" s="28">
        <v>10364</v>
      </c>
      <c r="J41" s="33">
        <v>9939</v>
      </c>
      <c r="K41" s="33">
        <v>10407</v>
      </c>
      <c r="L41" s="33">
        <v>11972</v>
      </c>
      <c r="M41" s="70">
        <v>15529</v>
      </c>
      <c r="N41" s="42"/>
    </row>
    <row r="42" spans="1:14" ht="18.75" x14ac:dyDescent="0.25">
      <c r="A42" s="233" t="s">
        <v>5</v>
      </c>
      <c r="B42" s="234"/>
      <c r="C42" s="69">
        <v>63</v>
      </c>
      <c r="D42" s="15">
        <v>133</v>
      </c>
      <c r="E42" s="15">
        <v>24</v>
      </c>
      <c r="F42" s="15">
        <v>374</v>
      </c>
      <c r="G42" s="15">
        <v>140</v>
      </c>
      <c r="H42" s="28">
        <v>495</v>
      </c>
      <c r="I42" s="28">
        <v>594</v>
      </c>
      <c r="J42" s="33">
        <v>906</v>
      </c>
      <c r="K42" s="33">
        <v>1704</v>
      </c>
      <c r="L42" s="33">
        <v>2617</v>
      </c>
      <c r="M42" s="70">
        <v>3336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41</v>
      </c>
      <c r="K43" s="33">
        <v>675</v>
      </c>
      <c r="L43" s="33">
        <v>1480</v>
      </c>
      <c r="M43" s="70">
        <v>1677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2819</v>
      </c>
      <c r="D45" s="172">
        <f t="shared" ref="D45:I45" si="1">+SUM(D39:D44)</f>
        <v>3833</v>
      </c>
      <c r="E45" s="172">
        <f t="shared" si="1"/>
        <v>4958</v>
      </c>
      <c r="F45" s="172">
        <f t="shared" si="1"/>
        <v>7165</v>
      </c>
      <c r="G45" s="172">
        <f t="shared" si="1"/>
        <v>10759</v>
      </c>
      <c r="H45" s="175">
        <f t="shared" si="1"/>
        <v>12142</v>
      </c>
      <c r="I45" s="175">
        <f t="shared" si="1"/>
        <v>11021</v>
      </c>
      <c r="J45" s="166">
        <f>+SUM(J39:J44)</f>
        <v>10919</v>
      </c>
      <c r="K45" s="166">
        <f>+SUM(K39:K44)</f>
        <v>12786</v>
      </c>
      <c r="L45" s="166">
        <f>+SUM(L39:L44)</f>
        <v>16155</v>
      </c>
      <c r="M45" s="167">
        <f>+SUM(M39:M44)</f>
        <v>20712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390</v>
      </c>
      <c r="D52" s="15">
        <v>1437</v>
      </c>
      <c r="E52" s="15">
        <v>2481</v>
      </c>
      <c r="F52" s="15">
        <v>4006</v>
      </c>
      <c r="G52" s="15">
        <v>7311</v>
      </c>
      <c r="H52" s="28">
        <v>7630</v>
      </c>
      <c r="I52" s="28">
        <v>6279</v>
      </c>
      <c r="J52" s="33">
        <v>4633</v>
      </c>
      <c r="K52" s="33">
        <v>4685</v>
      </c>
      <c r="L52" s="33">
        <v>5492</v>
      </c>
      <c r="M52" s="70">
        <v>4907</v>
      </c>
    </row>
    <row r="53" spans="1:13" ht="18.75" x14ac:dyDescent="0.25">
      <c r="A53" s="279" t="s">
        <v>47</v>
      </c>
      <c r="B53" s="280"/>
      <c r="C53" s="69">
        <v>1108</v>
      </c>
      <c r="D53" s="15">
        <v>1159</v>
      </c>
      <c r="E53" s="15">
        <v>1214</v>
      </c>
      <c r="F53" s="15">
        <v>1304</v>
      </c>
      <c r="G53" s="15">
        <v>1465</v>
      </c>
      <c r="H53" s="28">
        <v>1629</v>
      </c>
      <c r="I53" s="28">
        <v>1670</v>
      </c>
      <c r="J53" s="33">
        <v>1685</v>
      </c>
      <c r="K53" s="33">
        <v>1615</v>
      </c>
      <c r="L53" s="33">
        <v>1514</v>
      </c>
      <c r="M53" s="70">
        <v>1539</v>
      </c>
    </row>
    <row r="54" spans="1:13" ht="18.75" x14ac:dyDescent="0.25">
      <c r="A54" s="279" t="s">
        <v>48</v>
      </c>
      <c r="B54" s="280"/>
      <c r="C54" s="69">
        <v>401</v>
      </c>
      <c r="D54" s="15">
        <v>459</v>
      </c>
      <c r="E54" s="15">
        <v>561</v>
      </c>
      <c r="F54" s="15">
        <v>1006</v>
      </c>
      <c r="G54" s="15">
        <v>1094</v>
      </c>
      <c r="H54" s="28">
        <v>1466</v>
      </c>
      <c r="I54" s="28">
        <v>1665</v>
      </c>
      <c r="J54" s="33">
        <v>2607</v>
      </c>
      <c r="K54" s="33">
        <v>3570</v>
      </c>
      <c r="L54" s="33">
        <v>4605</v>
      </c>
      <c r="M54" s="70">
        <v>6442</v>
      </c>
    </row>
    <row r="55" spans="1:13" ht="18.75" x14ac:dyDescent="0.25">
      <c r="A55" s="279" t="s">
        <v>59</v>
      </c>
      <c r="B55" s="280"/>
      <c r="C55" s="69">
        <v>920</v>
      </c>
      <c r="D55" s="15">
        <v>778</v>
      </c>
      <c r="E55" s="15">
        <v>702</v>
      </c>
      <c r="F55" s="15">
        <v>849</v>
      </c>
      <c r="G55" s="15">
        <v>889</v>
      </c>
      <c r="H55" s="28">
        <v>1417</v>
      </c>
      <c r="I55" s="28">
        <v>1407</v>
      </c>
      <c r="J55" s="33">
        <v>1619</v>
      </c>
      <c r="K55" s="33">
        <v>2248</v>
      </c>
      <c r="L55" s="33">
        <v>2923</v>
      </c>
      <c r="M55" s="70">
        <v>3834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375</v>
      </c>
      <c r="K56" s="33">
        <v>668</v>
      </c>
      <c r="L56" s="33">
        <v>1423</v>
      </c>
      <c r="M56" s="70">
        <v>2393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198</v>
      </c>
      <c r="M58" s="74">
        <v>1597</v>
      </c>
    </row>
    <row r="59" spans="1:13" ht="19.5" thickBot="1" x14ac:dyDescent="0.3">
      <c r="A59" s="249" t="s">
        <v>8</v>
      </c>
      <c r="B59" s="250"/>
      <c r="C59" s="174">
        <f>+SUM(C50:C58)</f>
        <v>2819</v>
      </c>
      <c r="D59" s="172">
        <f>+SUM(D50:D58)</f>
        <v>3833</v>
      </c>
      <c r="E59" s="172">
        <f t="shared" ref="E59:L59" si="2">+SUM(E50:E58)</f>
        <v>4958</v>
      </c>
      <c r="F59" s="172">
        <f t="shared" si="2"/>
        <v>7165</v>
      </c>
      <c r="G59" s="172">
        <f t="shared" si="2"/>
        <v>10759</v>
      </c>
      <c r="H59" s="172">
        <f t="shared" si="2"/>
        <v>12142</v>
      </c>
      <c r="I59" s="172">
        <f t="shared" si="2"/>
        <v>11021</v>
      </c>
      <c r="J59" s="172">
        <f t="shared" si="2"/>
        <v>10919</v>
      </c>
      <c r="K59" s="172">
        <f t="shared" si="2"/>
        <v>12786</v>
      </c>
      <c r="L59" s="172">
        <f t="shared" si="2"/>
        <v>16155</v>
      </c>
      <c r="M59" s="167">
        <f>+SUM(M50:M58)</f>
        <v>20712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7311</v>
      </c>
      <c r="H65" s="33">
        <v>7630</v>
      </c>
      <c r="I65" s="33">
        <v>6279</v>
      </c>
      <c r="J65" s="33">
        <v>4633</v>
      </c>
      <c r="K65" s="32">
        <v>4685</v>
      </c>
      <c r="L65" s="32">
        <v>5617</v>
      </c>
      <c r="M65" s="62">
        <v>6114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13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1094</v>
      </c>
      <c r="H67" s="33">
        <v>1466</v>
      </c>
      <c r="I67" s="33">
        <v>1665</v>
      </c>
      <c r="J67" s="33">
        <v>2607</v>
      </c>
      <c r="K67" s="32">
        <v>3575</v>
      </c>
      <c r="L67" s="32">
        <v>4660</v>
      </c>
      <c r="M67" s="62">
        <v>6510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776</v>
      </c>
      <c r="H68" s="33">
        <v>1306</v>
      </c>
      <c r="I68" s="33">
        <v>1344</v>
      </c>
      <c r="J68" s="33">
        <v>1586</v>
      </c>
      <c r="K68" s="32">
        <v>2230</v>
      </c>
      <c r="L68" s="32">
        <v>2855</v>
      </c>
      <c r="M68" s="62">
        <v>3947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44</v>
      </c>
      <c r="L70" s="32">
        <v>391</v>
      </c>
      <c r="M70" s="62">
        <v>916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113</v>
      </c>
      <c r="H71" s="33">
        <v>111</v>
      </c>
      <c r="I71" s="33">
        <v>63</v>
      </c>
      <c r="J71" s="33">
        <v>408</v>
      </c>
      <c r="K71" s="32">
        <v>624</v>
      </c>
      <c r="L71" s="32">
        <v>1118</v>
      </c>
      <c r="M71" s="62">
        <v>1686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1465</v>
      </c>
      <c r="H73" s="33">
        <v>1629</v>
      </c>
      <c r="I73" s="33">
        <v>1670</v>
      </c>
      <c r="J73" s="33">
        <v>1685</v>
      </c>
      <c r="K73" s="32">
        <v>1615</v>
      </c>
      <c r="L73" s="32">
        <v>1514</v>
      </c>
      <c r="M73" s="62">
        <v>1539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10759</v>
      </c>
      <c r="H76" s="172">
        <f t="shared" si="3"/>
        <v>12142</v>
      </c>
      <c r="I76" s="172">
        <f t="shared" ref="I76:M76" si="4">+SUM(I64:I75)</f>
        <v>11021</v>
      </c>
      <c r="J76" s="172">
        <f t="shared" si="4"/>
        <v>10919</v>
      </c>
      <c r="K76" s="172">
        <f t="shared" si="4"/>
        <v>12786</v>
      </c>
      <c r="L76" s="172">
        <f t="shared" si="4"/>
        <v>16155</v>
      </c>
      <c r="M76" s="173">
        <f t="shared" si="4"/>
        <v>20712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2796</v>
      </c>
      <c r="D82" s="84">
        <v>2682</v>
      </c>
      <c r="E82" s="84">
        <v>2825</v>
      </c>
      <c r="F82" s="84">
        <v>3638</v>
      </c>
      <c r="G82" s="84">
        <v>4334</v>
      </c>
      <c r="H82" s="85">
        <v>4556</v>
      </c>
      <c r="I82" s="85">
        <v>4472</v>
      </c>
      <c r="J82" s="85">
        <v>4606</v>
      </c>
      <c r="K82" s="86">
        <v>4870</v>
      </c>
      <c r="L82" s="86">
        <v>4358</v>
      </c>
      <c r="M82" s="87">
        <v>4542</v>
      </c>
    </row>
    <row r="83" spans="1:13" ht="18.75" x14ac:dyDescent="0.25">
      <c r="A83" s="233" t="s">
        <v>31</v>
      </c>
      <c r="B83" s="234"/>
      <c r="C83" s="63">
        <v>23</v>
      </c>
      <c r="D83" s="15">
        <v>1151</v>
      </c>
      <c r="E83" s="15">
        <v>10</v>
      </c>
      <c r="F83" s="15">
        <v>0</v>
      </c>
      <c r="G83" s="15">
        <v>0</v>
      </c>
      <c r="H83" s="28">
        <v>0</v>
      </c>
      <c r="I83" s="28">
        <v>0</v>
      </c>
      <c r="J83" s="28">
        <v>443</v>
      </c>
      <c r="K83" s="32">
        <v>955</v>
      </c>
      <c r="L83" s="32">
        <v>1248</v>
      </c>
      <c r="M83" s="88">
        <v>699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2123</v>
      </c>
      <c r="F84" s="15">
        <v>3527</v>
      </c>
      <c r="G84" s="15">
        <v>6425</v>
      </c>
      <c r="H84" s="28">
        <v>7586</v>
      </c>
      <c r="I84" s="28">
        <v>6549</v>
      </c>
      <c r="J84" s="28">
        <v>5870</v>
      </c>
      <c r="K84" s="32">
        <v>6961</v>
      </c>
      <c r="L84" s="32">
        <v>10549</v>
      </c>
      <c r="M84" s="88">
        <v>15471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2819</v>
      </c>
      <c r="D87" s="164">
        <f t="shared" ref="D87:H87" si="5">+SUM(D82:D86)</f>
        <v>3833</v>
      </c>
      <c r="E87" s="164">
        <f t="shared" si="5"/>
        <v>4958</v>
      </c>
      <c r="F87" s="164">
        <f t="shared" si="5"/>
        <v>7165</v>
      </c>
      <c r="G87" s="164">
        <f t="shared" si="5"/>
        <v>10759</v>
      </c>
      <c r="H87" s="165">
        <f t="shared" si="5"/>
        <v>12142</v>
      </c>
      <c r="I87" s="165">
        <f>+SUM(I82:I86)</f>
        <v>11021</v>
      </c>
      <c r="J87" s="165">
        <f>+SUM(J82:J86)</f>
        <v>10919</v>
      </c>
      <c r="K87" s="166">
        <f>+SUM(K82:K86)</f>
        <v>12786</v>
      </c>
      <c r="L87" s="166">
        <f>+SUM(L82:L86)</f>
        <v>16155</v>
      </c>
      <c r="M87" s="167">
        <f>+SUM(M82:M86)</f>
        <v>20712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539</v>
      </c>
      <c r="D93" s="91">
        <v>593</v>
      </c>
      <c r="E93" s="91">
        <v>646</v>
      </c>
      <c r="F93" s="91">
        <v>826</v>
      </c>
      <c r="G93" s="91">
        <v>1115</v>
      </c>
      <c r="H93" s="92">
        <v>1359</v>
      </c>
      <c r="I93" s="92">
        <v>1366</v>
      </c>
      <c r="J93" s="86">
        <v>1794</v>
      </c>
      <c r="K93" s="86">
        <v>2483</v>
      </c>
      <c r="L93" s="86">
        <v>3702</v>
      </c>
      <c r="M93" s="87">
        <v>5178</v>
      </c>
    </row>
    <row r="94" spans="1:13" ht="18.75" x14ac:dyDescent="0.25">
      <c r="A94" s="245" t="s">
        <v>35</v>
      </c>
      <c r="B94" s="246"/>
      <c r="C94" s="63">
        <v>2280</v>
      </c>
      <c r="D94" s="15">
        <v>3240</v>
      </c>
      <c r="E94" s="15">
        <v>4312</v>
      </c>
      <c r="F94" s="15">
        <v>6339</v>
      </c>
      <c r="G94" s="15">
        <v>9644</v>
      </c>
      <c r="H94" s="28">
        <v>10783</v>
      </c>
      <c r="I94" s="28">
        <v>9655</v>
      </c>
      <c r="J94" s="28">
        <v>9125</v>
      </c>
      <c r="K94" s="32">
        <v>10303</v>
      </c>
      <c r="L94" s="32">
        <v>12453</v>
      </c>
      <c r="M94" s="88">
        <v>15534</v>
      </c>
    </row>
    <row r="95" spans="1:13" ht="19.5" thickBot="1" x14ac:dyDescent="0.3">
      <c r="A95" s="249" t="s">
        <v>8</v>
      </c>
      <c r="B95" s="250"/>
      <c r="C95" s="158">
        <f>+SUM(C93:C94)</f>
        <v>2819</v>
      </c>
      <c r="D95" s="164">
        <f t="shared" ref="D95:M95" si="6">+SUM(D93:D94)</f>
        <v>3833</v>
      </c>
      <c r="E95" s="164">
        <f t="shared" si="6"/>
        <v>4958</v>
      </c>
      <c r="F95" s="164">
        <f t="shared" si="6"/>
        <v>7165</v>
      </c>
      <c r="G95" s="164">
        <f t="shared" si="6"/>
        <v>10759</v>
      </c>
      <c r="H95" s="165">
        <f t="shared" si="6"/>
        <v>12142</v>
      </c>
      <c r="I95" s="165">
        <f t="shared" si="6"/>
        <v>11021</v>
      </c>
      <c r="J95" s="165">
        <f t="shared" si="6"/>
        <v>10919</v>
      </c>
      <c r="K95" s="166">
        <f t="shared" si="6"/>
        <v>12786</v>
      </c>
      <c r="L95" s="166">
        <f t="shared" si="6"/>
        <v>16155</v>
      </c>
      <c r="M95" s="167">
        <f t="shared" si="6"/>
        <v>20712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0.15942028985507245</v>
      </c>
      <c r="D100" s="209">
        <v>0.224</v>
      </c>
      <c r="E100" s="209">
        <v>0.19178082191780821</v>
      </c>
      <c r="F100" s="209">
        <v>0.19148936170212766</v>
      </c>
      <c r="G100" s="210">
        <v>0.16666666666666666</v>
      </c>
    </row>
    <row r="101" spans="1:10" ht="18.75" x14ac:dyDescent="0.25">
      <c r="A101" s="245" t="s">
        <v>4</v>
      </c>
      <c r="B101" s="246"/>
      <c r="C101" s="209">
        <v>0.17071781238131409</v>
      </c>
      <c r="D101" s="209">
        <v>0.15261652364125863</v>
      </c>
      <c r="E101" s="209">
        <v>0.12666928515318146</v>
      </c>
      <c r="F101" s="209">
        <v>0.15921160130718953</v>
      </c>
      <c r="G101" s="210">
        <v>0.15114355231143553</v>
      </c>
    </row>
    <row r="102" spans="1:10" ht="19.5" thickBot="1" x14ac:dyDescent="0.3">
      <c r="A102" s="249" t="s">
        <v>41</v>
      </c>
      <c r="B102" s="250"/>
      <c r="C102" s="162">
        <v>0.17057169634489222</v>
      </c>
      <c r="D102" s="162">
        <v>0.15335942053117976</v>
      </c>
      <c r="E102" s="162">
        <v>0.12713268987033247</v>
      </c>
      <c r="F102" s="162">
        <v>0.15936578920622013</v>
      </c>
      <c r="G102" s="163">
        <v>0.15118874332848131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170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2</v>
      </c>
      <c r="J110"/>
    </row>
    <row r="111" spans="1:10" ht="18.75" x14ac:dyDescent="0.25">
      <c r="A111" s="241" t="s">
        <v>4</v>
      </c>
      <c r="B111" s="248"/>
      <c r="C111" s="63">
        <f t="shared" si="7"/>
        <v>15529</v>
      </c>
      <c r="D111" s="95">
        <v>452</v>
      </c>
      <c r="E111" s="96">
        <f t="shared" si="8"/>
        <v>2.9106832378131237E-2</v>
      </c>
      <c r="G111" s="241" t="s">
        <v>4</v>
      </c>
      <c r="H111" s="242"/>
      <c r="I111" s="98">
        <v>27</v>
      </c>
      <c r="J111"/>
    </row>
    <row r="112" spans="1:10" ht="18.75" x14ac:dyDescent="0.25">
      <c r="A112" s="241" t="s">
        <v>5</v>
      </c>
      <c r="B112" s="248"/>
      <c r="C112" s="63">
        <f t="shared" si="7"/>
        <v>3336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10</v>
      </c>
      <c r="J112"/>
    </row>
    <row r="113" spans="1:10" ht="18.75" x14ac:dyDescent="0.25">
      <c r="A113" s="241" t="s">
        <v>6</v>
      </c>
      <c r="B113" s="248"/>
      <c r="C113" s="63">
        <f t="shared" si="7"/>
        <v>1677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20712</v>
      </c>
      <c r="D115" s="159">
        <f>+SUM(D109:D114)</f>
        <v>452</v>
      </c>
      <c r="E115" s="160">
        <f t="shared" si="8"/>
        <v>2.1823097721127848E-2</v>
      </c>
      <c r="G115" s="268" t="s">
        <v>8</v>
      </c>
      <c r="H115" s="269"/>
      <c r="I115" s="161">
        <f>+SUM(I109:I114)</f>
        <v>40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5361</v>
      </c>
      <c r="D123" s="243">
        <f>+C123+C124</f>
        <v>10904</v>
      </c>
      <c r="E123" s="103">
        <v>5078</v>
      </c>
      <c r="F123" s="243">
        <f>+E123+E124</f>
        <v>10103</v>
      </c>
      <c r="G123" s="67">
        <v>4467</v>
      </c>
      <c r="H123" s="253">
        <f>+G123+G124</f>
        <v>8847</v>
      </c>
    </row>
    <row r="124" spans="1:10" ht="18.75" x14ac:dyDescent="0.25">
      <c r="A124" s="267"/>
      <c r="B124" s="105">
        <v>2</v>
      </c>
      <c r="C124" s="99">
        <v>5543</v>
      </c>
      <c r="D124" s="244"/>
      <c r="E124" s="99">
        <v>5025</v>
      </c>
      <c r="F124" s="244"/>
      <c r="G124" s="99">
        <v>4380</v>
      </c>
      <c r="H124" s="244"/>
    </row>
    <row r="125" spans="1:10" ht="18.75" x14ac:dyDescent="0.25">
      <c r="A125" s="266">
        <v>2017</v>
      </c>
      <c r="B125" s="106">
        <v>1</v>
      </c>
      <c r="C125" s="100">
        <v>3781</v>
      </c>
      <c r="D125" s="254">
        <f>+C125+C126</f>
        <v>7358</v>
      </c>
      <c r="E125" s="100">
        <v>4326</v>
      </c>
      <c r="F125" s="254">
        <f>+E125+E126</f>
        <v>7771</v>
      </c>
      <c r="G125" s="100">
        <v>4460</v>
      </c>
      <c r="H125" s="254">
        <f>+G125+G126</f>
        <v>7278</v>
      </c>
    </row>
    <row r="126" spans="1:10" ht="18.75" x14ac:dyDescent="0.25">
      <c r="A126" s="267"/>
      <c r="B126" s="105">
        <v>2</v>
      </c>
      <c r="C126" s="99">
        <v>3577</v>
      </c>
      <c r="D126" s="244"/>
      <c r="E126" s="99">
        <v>3445</v>
      </c>
      <c r="F126" s="244"/>
      <c r="G126" s="99">
        <v>2818</v>
      </c>
      <c r="H126" s="244"/>
    </row>
    <row r="127" spans="1:10" ht="18.75" x14ac:dyDescent="0.25">
      <c r="A127" s="266">
        <v>2018</v>
      </c>
      <c r="B127" s="106">
        <v>1</v>
      </c>
      <c r="C127" s="100">
        <v>4438</v>
      </c>
      <c r="D127" s="254">
        <f>+C127+C128</f>
        <v>7240</v>
      </c>
      <c r="E127" s="100">
        <v>2265</v>
      </c>
      <c r="F127" s="254">
        <f>+E127+E128</f>
        <v>4110</v>
      </c>
      <c r="G127" s="100">
        <v>1749</v>
      </c>
      <c r="H127" s="254">
        <f>+G127+G128</f>
        <v>2982</v>
      </c>
    </row>
    <row r="128" spans="1:10" ht="18.75" x14ac:dyDescent="0.25">
      <c r="A128" s="267"/>
      <c r="B128" s="105">
        <v>2</v>
      </c>
      <c r="C128" s="99">
        <v>2802</v>
      </c>
      <c r="D128" s="244"/>
      <c r="E128" s="99">
        <v>1845</v>
      </c>
      <c r="F128" s="244"/>
      <c r="G128" s="99">
        <v>1233</v>
      </c>
      <c r="H128" s="244"/>
    </row>
    <row r="129" spans="1:28" ht="18.75" x14ac:dyDescent="0.25">
      <c r="A129" s="266">
        <v>2019</v>
      </c>
      <c r="B129" s="106">
        <v>1</v>
      </c>
      <c r="C129" s="100">
        <v>5441</v>
      </c>
      <c r="D129" s="254">
        <f>+C129+C130</f>
        <v>11396</v>
      </c>
      <c r="E129" s="100">
        <v>4630</v>
      </c>
      <c r="F129" s="254">
        <f>+E129+E130</f>
        <v>8818</v>
      </c>
      <c r="G129" s="100">
        <v>3200</v>
      </c>
      <c r="H129" s="254">
        <f>+G129+G130</f>
        <v>6909</v>
      </c>
    </row>
    <row r="130" spans="1:28" ht="18.75" x14ac:dyDescent="0.25">
      <c r="A130" s="267"/>
      <c r="B130" s="105">
        <v>2</v>
      </c>
      <c r="C130" s="99">
        <v>5955</v>
      </c>
      <c r="D130" s="244"/>
      <c r="E130" s="99">
        <v>4188</v>
      </c>
      <c r="F130" s="244"/>
      <c r="G130" s="99">
        <v>3709</v>
      </c>
      <c r="H130" s="244"/>
    </row>
    <row r="131" spans="1:28" ht="18.75" x14ac:dyDescent="0.25">
      <c r="A131" s="266">
        <v>2022</v>
      </c>
      <c r="B131" s="106">
        <v>1</v>
      </c>
      <c r="C131" s="100">
        <v>7578</v>
      </c>
      <c r="D131" s="254">
        <f>+C131+C132</f>
        <v>15054</v>
      </c>
      <c r="E131" s="100">
        <v>6440</v>
      </c>
      <c r="F131" s="254">
        <f>+E131+E132</f>
        <v>12901</v>
      </c>
      <c r="G131" s="100">
        <v>3902</v>
      </c>
      <c r="H131" s="254">
        <f>+G131+G132</f>
        <v>7782</v>
      </c>
    </row>
    <row r="132" spans="1:28" ht="18.75" x14ac:dyDescent="0.25">
      <c r="A132" s="267"/>
      <c r="B132" s="105">
        <v>2</v>
      </c>
      <c r="C132" s="99">
        <v>7476</v>
      </c>
      <c r="D132" s="244"/>
      <c r="E132" s="99">
        <v>6461</v>
      </c>
      <c r="F132" s="244"/>
      <c r="G132" s="99">
        <v>3880</v>
      </c>
      <c r="H132" s="244"/>
    </row>
    <row r="133" spans="1:28" ht="18.75" x14ac:dyDescent="0.25">
      <c r="A133" s="266">
        <v>2021</v>
      </c>
      <c r="B133" s="106">
        <v>1</v>
      </c>
      <c r="C133" s="100">
        <v>10996</v>
      </c>
      <c r="D133" s="254">
        <f>+C133+C134</f>
        <v>19869</v>
      </c>
      <c r="E133" s="100">
        <v>9177</v>
      </c>
      <c r="F133" s="254">
        <f>+E133+E134</f>
        <v>15822</v>
      </c>
      <c r="G133" s="100">
        <v>5455</v>
      </c>
      <c r="H133" s="254">
        <f>+G133+G134</f>
        <v>9588</v>
      </c>
    </row>
    <row r="134" spans="1:28" ht="18.75" x14ac:dyDescent="0.25">
      <c r="A134" s="267"/>
      <c r="B134" s="105">
        <v>2</v>
      </c>
      <c r="C134" s="99">
        <v>8873</v>
      </c>
      <c r="D134" s="244"/>
      <c r="E134" s="99">
        <v>6645</v>
      </c>
      <c r="F134" s="244"/>
      <c r="G134" s="99">
        <v>4133</v>
      </c>
      <c r="H134" s="244"/>
    </row>
    <row r="135" spans="1:28" ht="18.75" x14ac:dyDescent="0.25">
      <c r="A135" s="303">
        <v>2022</v>
      </c>
      <c r="B135" s="107">
        <v>1</v>
      </c>
      <c r="C135" s="101">
        <v>16323</v>
      </c>
      <c r="D135" s="255">
        <f>+C135+C136</f>
        <v>25652</v>
      </c>
      <c r="E135" s="101">
        <v>13662</v>
      </c>
      <c r="F135" s="255">
        <f>+E135+E136</f>
        <v>20836</v>
      </c>
      <c r="G135" s="101">
        <v>8513</v>
      </c>
      <c r="H135" s="255">
        <f>+G135+G136</f>
        <v>12800</v>
      </c>
    </row>
    <row r="136" spans="1:28" ht="19.5" thickBot="1" x14ac:dyDescent="0.3">
      <c r="A136" s="304"/>
      <c r="B136" s="108">
        <v>2</v>
      </c>
      <c r="C136" s="102">
        <v>9329</v>
      </c>
      <c r="D136" s="256"/>
      <c r="E136" s="102">
        <v>7174</v>
      </c>
      <c r="F136" s="256"/>
      <c r="G136" s="102">
        <v>4287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39</v>
      </c>
      <c r="F141" s="110">
        <f t="shared" si="9"/>
        <v>74</v>
      </c>
      <c r="G141" s="110">
        <f t="shared" si="9"/>
        <v>71</v>
      </c>
      <c r="H141" s="110">
        <f t="shared" si="9"/>
        <v>2</v>
      </c>
      <c r="I141" s="111">
        <f t="shared" si="9"/>
        <v>0</v>
      </c>
      <c r="J141" s="297">
        <f>+SUM(B141:I141)</f>
        <v>186</v>
      </c>
      <c r="M141" s="3">
        <v>0</v>
      </c>
      <c r="N141" s="22">
        <v>0</v>
      </c>
      <c r="O141" s="22">
        <v>0</v>
      </c>
      <c r="P141" s="22">
        <v>39</v>
      </c>
      <c r="Q141" s="22">
        <v>74</v>
      </c>
      <c r="R141" s="22">
        <v>71</v>
      </c>
      <c r="S141" s="22">
        <v>2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0.20967741935483872</v>
      </c>
      <c r="F142" s="113">
        <f>+IF($J$141=0,"",(F141/$J$141))</f>
        <v>0.39784946236559138</v>
      </c>
      <c r="G142" s="113">
        <f t="shared" si="10"/>
        <v>0.38172043010752688</v>
      </c>
      <c r="H142" s="113">
        <f t="shared" si="10"/>
        <v>1.0752688172043012E-2</v>
      </c>
      <c r="I142" s="114">
        <f>+IF($J$141=0,"",(I141/$J$141))</f>
        <v>0</v>
      </c>
      <c r="J142" s="298"/>
      <c r="M142" s="3">
        <v>0</v>
      </c>
      <c r="N142" s="22">
        <v>2</v>
      </c>
      <c r="O142" s="22">
        <v>0</v>
      </c>
      <c r="P142" s="22">
        <v>54</v>
      </c>
      <c r="Q142" s="22">
        <v>137</v>
      </c>
      <c r="R142" s="22">
        <v>137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2</v>
      </c>
      <c r="D143" s="116">
        <f t="shared" si="11"/>
        <v>0</v>
      </c>
      <c r="E143" s="116">
        <f t="shared" si="11"/>
        <v>54</v>
      </c>
      <c r="F143" s="116">
        <f t="shared" si="11"/>
        <v>137</v>
      </c>
      <c r="G143" s="116">
        <f t="shared" si="11"/>
        <v>137</v>
      </c>
      <c r="H143" s="116">
        <f t="shared" si="11"/>
        <v>1</v>
      </c>
      <c r="I143" s="117">
        <f t="shared" si="11"/>
        <v>0</v>
      </c>
      <c r="J143" s="235">
        <f>+SUM(B143:I143)</f>
        <v>331</v>
      </c>
      <c r="M143" s="3">
        <v>1</v>
      </c>
      <c r="N143" s="22">
        <v>1</v>
      </c>
      <c r="O143" s="22">
        <v>0</v>
      </c>
      <c r="P143" s="22">
        <v>47</v>
      </c>
      <c r="Q143" s="22">
        <v>117</v>
      </c>
      <c r="R143" s="22">
        <v>132</v>
      </c>
      <c r="S143" s="22">
        <v>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6.0422960725075529E-3</v>
      </c>
      <c r="D144" s="119">
        <f t="shared" si="12"/>
        <v>0</v>
      </c>
      <c r="E144" s="119">
        <f t="shared" si="12"/>
        <v>0.16314199395770393</v>
      </c>
      <c r="F144" s="119">
        <f t="shared" si="12"/>
        <v>0.41389728096676737</v>
      </c>
      <c r="G144" s="119">
        <f t="shared" si="12"/>
        <v>0.41389728096676737</v>
      </c>
      <c r="H144" s="119">
        <f t="shared" si="12"/>
        <v>3.0211480362537764E-3</v>
      </c>
      <c r="I144" s="120">
        <f t="shared" si="12"/>
        <v>0</v>
      </c>
      <c r="J144" s="236"/>
      <c r="M144" s="3">
        <v>1</v>
      </c>
      <c r="N144" s="3">
        <v>0</v>
      </c>
      <c r="O144" s="3">
        <v>0</v>
      </c>
      <c r="P144" s="3">
        <v>49</v>
      </c>
      <c r="Q144" s="3">
        <v>113</v>
      </c>
      <c r="R144" s="3">
        <v>157</v>
      </c>
      <c r="S144" s="3">
        <v>9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1</v>
      </c>
      <c r="D145" s="116">
        <f t="shared" si="13"/>
        <v>0</v>
      </c>
      <c r="E145" s="116">
        <f t="shared" si="13"/>
        <v>47</v>
      </c>
      <c r="F145" s="116">
        <f t="shared" si="13"/>
        <v>117</v>
      </c>
      <c r="G145" s="116">
        <f t="shared" si="13"/>
        <v>132</v>
      </c>
      <c r="H145" s="116">
        <f t="shared" si="13"/>
        <v>3</v>
      </c>
      <c r="I145" s="117">
        <f t="shared" si="13"/>
        <v>0</v>
      </c>
      <c r="J145" s="235">
        <f>+SUM(B145:I145)</f>
        <v>301</v>
      </c>
      <c r="M145" s="3">
        <v>0</v>
      </c>
      <c r="N145" s="3">
        <v>0</v>
      </c>
      <c r="O145" s="3">
        <v>0</v>
      </c>
      <c r="P145" s="3">
        <v>70</v>
      </c>
      <c r="Q145" s="3">
        <v>130</v>
      </c>
      <c r="R145" s="3">
        <v>171</v>
      </c>
      <c r="S145" s="3">
        <v>6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3.3222591362126247E-3</v>
      </c>
      <c r="C146" s="119">
        <f t="shared" ref="C146:I146" si="14">+IF($J$145=0,"",(C145/$J$145))</f>
        <v>3.3222591362126247E-3</v>
      </c>
      <c r="D146" s="119">
        <f t="shared" si="14"/>
        <v>0</v>
      </c>
      <c r="E146" s="119">
        <f t="shared" si="14"/>
        <v>0.15614617940199335</v>
      </c>
      <c r="F146" s="119">
        <f t="shared" si="14"/>
        <v>0.38870431893687707</v>
      </c>
      <c r="G146" s="119">
        <f t="shared" si="14"/>
        <v>0.43853820598006643</v>
      </c>
      <c r="H146" s="119">
        <f t="shared" si="14"/>
        <v>9.9667774086378731E-3</v>
      </c>
      <c r="I146" s="120">
        <f t="shared" si="14"/>
        <v>0</v>
      </c>
      <c r="J146" s="236"/>
      <c r="M146" s="3">
        <v>0</v>
      </c>
      <c r="N146" s="3">
        <v>0</v>
      </c>
      <c r="O146" s="3">
        <v>1</v>
      </c>
      <c r="P146" s="3">
        <v>53</v>
      </c>
      <c r="Q146" s="3">
        <v>118</v>
      </c>
      <c r="R146" s="3">
        <v>165</v>
      </c>
      <c r="S146" s="3">
        <v>5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49</v>
      </c>
      <c r="F147" s="116">
        <f t="shared" si="15"/>
        <v>113</v>
      </c>
      <c r="G147" s="116">
        <f t="shared" si="15"/>
        <v>157</v>
      </c>
      <c r="H147" s="116">
        <f t="shared" si="15"/>
        <v>9</v>
      </c>
      <c r="I147" s="117">
        <f t="shared" si="15"/>
        <v>0</v>
      </c>
      <c r="J147" s="235">
        <f>+SUM(B147:I147)</f>
        <v>329</v>
      </c>
      <c r="M147" s="3">
        <v>0</v>
      </c>
      <c r="N147" s="3">
        <v>0</v>
      </c>
      <c r="O147" s="3">
        <v>0</v>
      </c>
      <c r="P147" s="3">
        <v>44</v>
      </c>
      <c r="Q147" s="3">
        <v>145</v>
      </c>
      <c r="R147" s="3">
        <v>232</v>
      </c>
      <c r="S147" s="3">
        <v>6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3.0395136778115501E-3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0.14893617021276595</v>
      </c>
      <c r="F148" s="119">
        <f t="shared" si="16"/>
        <v>0.34346504559270519</v>
      </c>
      <c r="G148" s="119">
        <f t="shared" si="16"/>
        <v>0.47720364741641336</v>
      </c>
      <c r="H148" s="119">
        <f t="shared" si="16"/>
        <v>2.7355623100303952E-2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70</v>
      </c>
      <c r="F149" s="116">
        <f t="shared" si="17"/>
        <v>130</v>
      </c>
      <c r="G149" s="116">
        <f t="shared" si="17"/>
        <v>171</v>
      </c>
      <c r="H149" s="116">
        <f t="shared" si="17"/>
        <v>6</v>
      </c>
      <c r="I149" s="117">
        <f t="shared" si="17"/>
        <v>0</v>
      </c>
      <c r="J149" s="235">
        <f>+SUM(B149:I149)</f>
        <v>377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0.1856763925729443</v>
      </c>
      <c r="F150" s="119">
        <f t="shared" si="18"/>
        <v>0.34482758620689657</v>
      </c>
      <c r="G150" s="119">
        <f t="shared" si="18"/>
        <v>0.45358090185676392</v>
      </c>
      <c r="H150" s="119">
        <f t="shared" si="18"/>
        <v>1.5915119363395226E-2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53</v>
      </c>
      <c r="F151" s="116">
        <f t="shared" si="19"/>
        <v>118</v>
      </c>
      <c r="G151" s="116">
        <f t="shared" si="19"/>
        <v>165</v>
      </c>
      <c r="H151" s="116">
        <f t="shared" si="19"/>
        <v>5</v>
      </c>
      <c r="I151" s="117">
        <f t="shared" si="19"/>
        <v>0</v>
      </c>
      <c r="J151" s="235">
        <f>+SUM(B151:I151)</f>
        <v>342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2.9239766081871343E-3</v>
      </c>
      <c r="E152" s="119">
        <f t="shared" si="20"/>
        <v>0.15497076023391812</v>
      </c>
      <c r="F152" s="119">
        <f t="shared" si="20"/>
        <v>0.34502923976608185</v>
      </c>
      <c r="G152" s="119">
        <f t="shared" si="20"/>
        <v>0.48245614035087719</v>
      </c>
      <c r="H152" s="119">
        <f t="shared" si="20"/>
        <v>1.4619883040935672E-2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44</v>
      </c>
      <c r="F153" s="122">
        <f t="shared" si="21"/>
        <v>145</v>
      </c>
      <c r="G153" s="122">
        <f t="shared" si="21"/>
        <v>232</v>
      </c>
      <c r="H153" s="122">
        <f t="shared" si="21"/>
        <v>6</v>
      </c>
      <c r="I153" s="123">
        <f t="shared" si="21"/>
        <v>0</v>
      </c>
      <c r="J153" s="259">
        <f>+SUM(B153:I153)</f>
        <v>427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0.10304449648711944</v>
      </c>
      <c r="F154" s="125">
        <f t="shared" si="22"/>
        <v>0.33957845433255268</v>
      </c>
      <c r="G154" s="125">
        <f t="shared" si="22"/>
        <v>0.54332552693208436</v>
      </c>
      <c r="H154" s="125">
        <f t="shared" si="22"/>
        <v>1.405152224824356E-2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84</v>
      </c>
      <c r="D159" s="83">
        <f t="shared" si="23"/>
        <v>99</v>
      </c>
      <c r="E159" s="110">
        <f t="shared" si="23"/>
        <v>3</v>
      </c>
      <c r="F159" s="297">
        <f>+SUM(B159:E159)</f>
        <v>186</v>
      </c>
      <c r="G159" s="83">
        <f>Q159</f>
        <v>129</v>
      </c>
      <c r="H159" s="110">
        <f>R159</f>
        <v>57</v>
      </c>
      <c r="I159" s="297">
        <f>+SUM(G159:H159)</f>
        <v>186</v>
      </c>
      <c r="J159" s="34"/>
      <c r="M159" s="3">
        <v>0</v>
      </c>
      <c r="N159" s="3">
        <v>84</v>
      </c>
      <c r="O159" s="3">
        <v>99</v>
      </c>
      <c r="P159" s="3">
        <v>3</v>
      </c>
      <c r="Q159" s="3">
        <v>129</v>
      </c>
      <c r="R159" s="3">
        <v>57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</v>
      </c>
      <c r="C160" s="30">
        <f t="shared" ref="C160:E160" si="24">+IF($F$159=0,"",(C159/$F$159))</f>
        <v>0.45161290322580644</v>
      </c>
      <c r="D160" s="30">
        <f t="shared" si="24"/>
        <v>0.532258064516129</v>
      </c>
      <c r="E160" s="113">
        <f t="shared" si="24"/>
        <v>1.6129032258064516E-2</v>
      </c>
      <c r="F160" s="298"/>
      <c r="G160" s="30">
        <f>+IF($I$159=0,"",(G159/$I$159))</f>
        <v>0.69354838709677424</v>
      </c>
      <c r="H160" s="113">
        <f>+IF($I$159=0,"",(H159/$I$159))</f>
        <v>0.30645161290322581</v>
      </c>
      <c r="I160" s="298"/>
      <c r="J160" s="34"/>
      <c r="M160" s="3">
        <v>0</v>
      </c>
      <c r="N160" s="3">
        <v>125</v>
      </c>
      <c r="O160" s="3">
        <v>206</v>
      </c>
      <c r="P160" s="3">
        <v>0</v>
      </c>
      <c r="Q160" s="3">
        <v>213</v>
      </c>
      <c r="R160" s="3">
        <v>118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125</v>
      </c>
      <c r="D161" s="25">
        <f t="shared" si="25"/>
        <v>206</v>
      </c>
      <c r="E161" s="116">
        <f t="shared" si="25"/>
        <v>0</v>
      </c>
      <c r="F161" s="235">
        <f>+SUM(B161:E161)</f>
        <v>331</v>
      </c>
      <c r="G161" s="25">
        <f>Q160</f>
        <v>213</v>
      </c>
      <c r="H161" s="116">
        <f>R160</f>
        <v>118</v>
      </c>
      <c r="I161" s="235">
        <f>+SUM(G161:H161)</f>
        <v>331</v>
      </c>
      <c r="J161" s="34"/>
      <c r="M161" s="3">
        <v>18</v>
      </c>
      <c r="N161" s="3">
        <v>102</v>
      </c>
      <c r="O161" s="3">
        <v>181</v>
      </c>
      <c r="P161" s="3">
        <v>0</v>
      </c>
      <c r="Q161" s="3">
        <v>185</v>
      </c>
      <c r="R161" s="3">
        <v>116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</v>
      </c>
      <c r="C162" s="29">
        <f t="shared" ref="C162:E162" si="26">+IF($F$161=0,"",(C161/$F$161))</f>
        <v>0.37764350453172207</v>
      </c>
      <c r="D162" s="29">
        <f t="shared" si="26"/>
        <v>0.62235649546827798</v>
      </c>
      <c r="E162" s="119">
        <f t="shared" si="26"/>
        <v>0</v>
      </c>
      <c r="F162" s="236"/>
      <c r="G162" s="29">
        <f>+IF($I$161=0,"",(G161/$I$161))</f>
        <v>0.64350453172205435</v>
      </c>
      <c r="H162" s="119">
        <f>+IF($I$161=0,"",(H161/$I$161))</f>
        <v>0.35649546827794559</v>
      </c>
      <c r="I162" s="236"/>
      <c r="J162" s="34"/>
      <c r="M162" s="3">
        <v>35</v>
      </c>
      <c r="N162" s="3">
        <v>116</v>
      </c>
      <c r="O162" s="3">
        <v>178</v>
      </c>
      <c r="P162" s="3">
        <v>0</v>
      </c>
      <c r="Q162" s="3">
        <v>215</v>
      </c>
      <c r="R162" s="3">
        <v>114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18</v>
      </c>
      <c r="C163" s="25">
        <f t="shared" ref="C163:E163" si="27">+N161</f>
        <v>102</v>
      </c>
      <c r="D163" s="25">
        <f t="shared" si="27"/>
        <v>181</v>
      </c>
      <c r="E163" s="116">
        <f t="shared" si="27"/>
        <v>0</v>
      </c>
      <c r="F163" s="235">
        <f>+SUM(B163:E163)</f>
        <v>301</v>
      </c>
      <c r="G163" s="25">
        <f>Q161</f>
        <v>185</v>
      </c>
      <c r="H163" s="116">
        <f>R161</f>
        <v>116</v>
      </c>
      <c r="I163" s="235">
        <f>+SUM(G163:H163)</f>
        <v>301</v>
      </c>
      <c r="J163" s="34"/>
      <c r="M163" s="3">
        <v>1</v>
      </c>
      <c r="N163" s="3">
        <v>142</v>
      </c>
      <c r="O163" s="3">
        <v>234</v>
      </c>
      <c r="P163" s="3">
        <v>0</v>
      </c>
      <c r="Q163" s="3">
        <v>246</v>
      </c>
      <c r="R163" s="3">
        <v>131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5.9800664451827246E-2</v>
      </c>
      <c r="C164" s="29">
        <f t="shared" ref="C164:E164" si="28">+IF($F$163=0,"",(C163/$F$163))</f>
        <v>0.33887043189368771</v>
      </c>
      <c r="D164" s="29">
        <f t="shared" si="28"/>
        <v>0.6013289036544851</v>
      </c>
      <c r="E164" s="119">
        <f t="shared" si="28"/>
        <v>0</v>
      </c>
      <c r="F164" s="236"/>
      <c r="G164" s="29">
        <f>+IF($I$163=0,"",(G163/$I$163))</f>
        <v>0.61461794019933558</v>
      </c>
      <c r="H164" s="119">
        <f>+IF($I$163=0,"",(H163/$I$163))</f>
        <v>0.38538205980066448</v>
      </c>
      <c r="I164" s="236"/>
      <c r="J164" s="34"/>
      <c r="M164" s="3">
        <v>0</v>
      </c>
      <c r="N164" s="3">
        <v>176</v>
      </c>
      <c r="O164" s="3">
        <v>166</v>
      </c>
      <c r="P164" s="3">
        <v>0</v>
      </c>
      <c r="Q164" s="3">
        <v>222</v>
      </c>
      <c r="R164" s="3">
        <v>120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35</v>
      </c>
      <c r="C165" s="19">
        <f t="shared" ref="C165:E165" si="29">+N162</f>
        <v>116</v>
      </c>
      <c r="D165" s="19">
        <f t="shared" si="29"/>
        <v>178</v>
      </c>
      <c r="E165" s="122">
        <f t="shared" si="29"/>
        <v>0</v>
      </c>
      <c r="F165" s="235">
        <f>+SUM(B165:E165)</f>
        <v>329</v>
      </c>
      <c r="G165" s="25">
        <f>Q162</f>
        <v>215</v>
      </c>
      <c r="H165" s="116">
        <f>R162</f>
        <v>114</v>
      </c>
      <c r="I165" s="235">
        <f>+SUM(G165:H165)</f>
        <v>329</v>
      </c>
      <c r="J165" s="34"/>
      <c r="M165" s="3">
        <v>0</v>
      </c>
      <c r="N165" s="3">
        <v>209</v>
      </c>
      <c r="O165" s="3">
        <v>218</v>
      </c>
      <c r="P165" s="3">
        <v>0</v>
      </c>
      <c r="Q165" s="3">
        <v>260</v>
      </c>
      <c r="R165" s="3">
        <v>167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0.10638297872340426</v>
      </c>
      <c r="C166" s="29">
        <f>+IF($F$165=0,"",(C165/$F$165))</f>
        <v>0.35258358662613981</v>
      </c>
      <c r="D166" s="29">
        <f t="shared" ref="D166:E166" si="30">+IF($F$165=0,"",(D165/$F$165))</f>
        <v>0.54103343465045595</v>
      </c>
      <c r="E166" s="119">
        <f t="shared" si="30"/>
        <v>0</v>
      </c>
      <c r="F166" s="236"/>
      <c r="G166" s="29">
        <f>+IF($I$165=0,"",(G165/$I$165))</f>
        <v>0.65349544072948329</v>
      </c>
      <c r="H166" s="119">
        <f>+IF($I$165=0,"",(H165/$I$165))</f>
        <v>0.34650455927051671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</v>
      </c>
      <c r="C167" s="19">
        <f t="shared" ref="C167:E167" si="31">+N163</f>
        <v>142</v>
      </c>
      <c r="D167" s="19">
        <f t="shared" si="31"/>
        <v>234</v>
      </c>
      <c r="E167" s="122">
        <f t="shared" si="31"/>
        <v>0</v>
      </c>
      <c r="F167" s="235">
        <f>+SUM(B167:E167)</f>
        <v>377</v>
      </c>
      <c r="G167" s="25">
        <f>Q163</f>
        <v>246</v>
      </c>
      <c r="H167" s="116">
        <f>R163</f>
        <v>131</v>
      </c>
      <c r="I167" s="235">
        <f>+SUM(G167:H167)</f>
        <v>377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2.6525198938992041E-3</v>
      </c>
      <c r="C168" s="29">
        <f>+IF($F$167=0,"",(C167/$F$167))</f>
        <v>0.37665782493368699</v>
      </c>
      <c r="D168" s="29">
        <f>+IF($F$167=0,"",(D167/$F$167))</f>
        <v>0.62068965517241381</v>
      </c>
      <c r="E168" s="119">
        <f>+IF($F$167=0,"",(E167/$F$167))</f>
        <v>0</v>
      </c>
      <c r="F168" s="236"/>
      <c r="G168" s="29">
        <f>+IF($I$167=0,"",(G167/$I$167))</f>
        <v>0.65251989389920428</v>
      </c>
      <c r="H168" s="119">
        <f>+IF($I$167=0,"",(H167/$I$167))</f>
        <v>0.34748010610079577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176</v>
      </c>
      <c r="D169" s="19">
        <f t="shared" si="32"/>
        <v>166</v>
      </c>
      <c r="E169" s="122">
        <f t="shared" si="32"/>
        <v>0</v>
      </c>
      <c r="F169" s="235">
        <f>+SUM(B169:E169)</f>
        <v>342</v>
      </c>
      <c r="G169" s="25">
        <f>Q164</f>
        <v>222</v>
      </c>
      <c r="H169" s="116">
        <f>R164</f>
        <v>120</v>
      </c>
      <c r="I169" s="277">
        <f>+SUM(G169:H169)</f>
        <v>342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</v>
      </c>
      <c r="C170" s="29">
        <f>+IF($F$169=0,"",(C169/$F$169))</f>
        <v>0.51461988304093564</v>
      </c>
      <c r="D170" s="29">
        <f>+IF($F$169=0,"",(D169/$F$169))</f>
        <v>0.4853801169590643</v>
      </c>
      <c r="E170" s="119">
        <f>+IF($F$169=0,"",(E169/$F$169))</f>
        <v>0</v>
      </c>
      <c r="F170" s="236"/>
      <c r="G170" s="29">
        <f>+IF($I$169=0,"",(G169/$I$169))</f>
        <v>0.64912280701754388</v>
      </c>
      <c r="H170" s="119">
        <f>+IF($I$169=0,"",(H169/$I$169))</f>
        <v>0.35087719298245612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209</v>
      </c>
      <c r="D171" s="19">
        <f t="shared" si="33"/>
        <v>218</v>
      </c>
      <c r="E171" s="122">
        <f t="shared" si="33"/>
        <v>0</v>
      </c>
      <c r="F171" s="259">
        <f>+SUM(B171:E171)</f>
        <v>427</v>
      </c>
      <c r="G171" s="19">
        <f>Q165</f>
        <v>260</v>
      </c>
      <c r="H171" s="122">
        <f>R165</f>
        <v>167</v>
      </c>
      <c r="I171" s="259">
        <f>+SUM(G171:H171)</f>
        <v>427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</v>
      </c>
      <c r="C172" s="127">
        <f t="shared" ref="C172:E172" si="34">+IF($F$171=0,"",(C171/$F$171))</f>
        <v>0.48946135831381732</v>
      </c>
      <c r="D172" s="127">
        <f t="shared" si="34"/>
        <v>0.51053864168618268</v>
      </c>
      <c r="E172" s="125">
        <f t="shared" si="34"/>
        <v>0</v>
      </c>
      <c r="F172" s="260"/>
      <c r="G172" s="127">
        <f>+IF($I$171=0,"",(G171/$I$171))</f>
        <v>0.6088992974238876</v>
      </c>
      <c r="H172" s="125">
        <f>+IF($I$171=0,"",(H171/$I$171))</f>
        <v>0.3911007025761124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36</v>
      </c>
      <c r="C178" s="19">
        <f t="shared" ref="C178:G178" si="35">+N178</f>
        <v>150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186</v>
      </c>
      <c r="I178" s="21"/>
      <c r="J178" s="21"/>
      <c r="K178" s="3"/>
      <c r="L178" s="3"/>
      <c r="M178" s="3">
        <v>36</v>
      </c>
      <c r="N178" s="3">
        <v>150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0.19354838709677419</v>
      </c>
      <c r="C179" s="30">
        <f t="shared" ref="C179:G179" si="36">+IF($H$178=0,"",(C178/$H$178))</f>
        <v>0.80645161290322576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63</v>
      </c>
      <c r="N179" s="3">
        <v>268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63</v>
      </c>
      <c r="C180" s="25">
        <f t="shared" ref="C180:G180" si="37">+N179</f>
        <v>268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331</v>
      </c>
      <c r="I180" s="20"/>
      <c r="J180" s="20"/>
      <c r="K180" s="3"/>
      <c r="L180" s="3"/>
      <c r="M180" s="3">
        <v>59</v>
      </c>
      <c r="N180" s="3">
        <v>242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0.19033232628398791</v>
      </c>
      <c r="C181" s="29">
        <f t="shared" ref="C181:G181" si="38">+IF($H$180=0,"",(C180/$H$180))</f>
        <v>0.80966767371601212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57</v>
      </c>
      <c r="N181" s="3">
        <v>272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59</v>
      </c>
      <c r="C182" s="25">
        <f t="shared" ref="C182:G182" si="39">+N180</f>
        <v>242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301</v>
      </c>
      <c r="I182" s="20"/>
      <c r="J182" s="20"/>
      <c r="K182" s="3"/>
      <c r="L182" s="3"/>
      <c r="M182" s="3">
        <v>49</v>
      </c>
      <c r="N182" s="3">
        <v>328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0.19601328903654486</v>
      </c>
      <c r="C183" s="29">
        <f t="shared" ref="C183:G183" si="40">+IF($H$182=0,"",(C182/$H$182))</f>
        <v>0.8039867109634552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45</v>
      </c>
      <c r="N183" s="3">
        <v>252</v>
      </c>
      <c r="O183" s="43">
        <v>0</v>
      </c>
      <c r="P183" s="43">
        <v>45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57</v>
      </c>
      <c r="C184" s="25">
        <f t="shared" ref="C184:G184" si="41">+N181</f>
        <v>272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329</v>
      </c>
      <c r="I184" s="20"/>
      <c r="J184" s="20"/>
      <c r="K184" s="20"/>
      <c r="L184" s="20"/>
      <c r="M184" s="3">
        <v>57</v>
      </c>
      <c r="N184" s="3">
        <v>370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0.17325227963525835</v>
      </c>
      <c r="C185" s="29">
        <f t="shared" ref="C185:G185" si="42">+IF($H$184=0,"",(C184/$H$184))</f>
        <v>0.82674772036474165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49</v>
      </c>
      <c r="C186" s="25">
        <f t="shared" ref="C186:G186" si="43">N182</f>
        <v>328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377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0.129973474801061</v>
      </c>
      <c r="C187" s="29">
        <f t="shared" si="44"/>
        <v>0.87002652519893897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45</v>
      </c>
      <c r="C188" s="25">
        <f t="shared" ref="C188:G188" si="45">N183</f>
        <v>252</v>
      </c>
      <c r="D188" s="25">
        <f t="shared" si="45"/>
        <v>0</v>
      </c>
      <c r="E188" s="25">
        <f t="shared" si="45"/>
        <v>45</v>
      </c>
      <c r="F188" s="25">
        <f t="shared" si="45"/>
        <v>0</v>
      </c>
      <c r="G188" s="116">
        <f t="shared" si="45"/>
        <v>0</v>
      </c>
      <c r="H188" s="235">
        <f>+SUM(B188:G188)</f>
        <v>342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0.13157894736842105</v>
      </c>
      <c r="C189" s="29">
        <f t="shared" si="46"/>
        <v>0.73684210526315785</v>
      </c>
      <c r="D189" s="29">
        <f t="shared" si="46"/>
        <v>0</v>
      </c>
      <c r="E189" s="29">
        <f t="shared" si="46"/>
        <v>0.13157894736842105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57</v>
      </c>
      <c r="C190" s="25">
        <f t="shared" ref="C190:G190" si="47">N184</f>
        <v>370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427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0.13348946135831383</v>
      </c>
      <c r="C191" s="127">
        <f>+IF($H$190=0,"",(C190/$H$190))</f>
        <v>0.86651053864168615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11</v>
      </c>
      <c r="D197" s="15">
        <v>12</v>
      </c>
      <c r="E197" s="15">
        <v>12</v>
      </c>
      <c r="F197" s="15">
        <v>6</v>
      </c>
      <c r="G197" s="15">
        <v>16</v>
      </c>
      <c r="H197" s="28">
        <v>21</v>
      </c>
      <c r="I197" s="28">
        <v>11</v>
      </c>
      <c r="J197" s="33">
        <v>7</v>
      </c>
      <c r="K197" s="33">
        <v>4</v>
      </c>
      <c r="L197" s="33">
        <v>4</v>
      </c>
      <c r="M197" s="70">
        <v>4</v>
      </c>
      <c r="AK197" s="1"/>
    </row>
    <row r="198" spans="1:37" ht="18.75" x14ac:dyDescent="0.25">
      <c r="A198" s="233" t="s">
        <v>4</v>
      </c>
      <c r="B198" s="234"/>
      <c r="C198" s="69">
        <v>492</v>
      </c>
      <c r="D198" s="15">
        <v>489</v>
      </c>
      <c r="E198" s="15">
        <v>327</v>
      </c>
      <c r="F198" s="15">
        <v>212</v>
      </c>
      <c r="G198" s="15">
        <v>1268</v>
      </c>
      <c r="H198" s="28">
        <v>1478</v>
      </c>
      <c r="I198" s="28">
        <v>2342</v>
      </c>
      <c r="J198" s="33">
        <v>2469</v>
      </c>
      <c r="K198" s="33">
        <v>1783</v>
      </c>
      <c r="L198" s="33">
        <v>1955</v>
      </c>
      <c r="M198" s="70">
        <v>1948</v>
      </c>
      <c r="AK198" s="1"/>
    </row>
    <row r="199" spans="1:37" ht="18.75" x14ac:dyDescent="0.25">
      <c r="A199" s="233" t="s">
        <v>5</v>
      </c>
      <c r="B199" s="234"/>
      <c r="C199" s="69">
        <v>109</v>
      </c>
      <c r="D199" s="15">
        <v>67</v>
      </c>
      <c r="E199" s="15">
        <v>34</v>
      </c>
      <c r="F199" s="15">
        <v>288</v>
      </c>
      <c r="G199" s="15">
        <v>157</v>
      </c>
      <c r="H199" s="28">
        <v>246</v>
      </c>
      <c r="I199" s="28">
        <v>417</v>
      </c>
      <c r="J199" s="33">
        <v>459</v>
      </c>
      <c r="K199" s="33">
        <v>566</v>
      </c>
      <c r="L199" s="33">
        <v>1552</v>
      </c>
      <c r="M199" s="70">
        <v>1842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21</v>
      </c>
      <c r="L200" s="33">
        <v>534</v>
      </c>
      <c r="M200" s="70">
        <v>1097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612</v>
      </c>
      <c r="D202" s="158">
        <f t="shared" si="49"/>
        <v>568</v>
      </c>
      <c r="E202" s="158">
        <f t="shared" si="49"/>
        <v>373</v>
      </c>
      <c r="F202" s="158">
        <f t="shared" si="49"/>
        <v>506</v>
      </c>
      <c r="G202" s="158">
        <f t="shared" si="49"/>
        <v>1441</v>
      </c>
      <c r="H202" s="158">
        <f t="shared" si="49"/>
        <v>1745</v>
      </c>
      <c r="I202" s="158">
        <f t="shared" si="49"/>
        <v>2770</v>
      </c>
      <c r="J202" s="158">
        <f t="shared" si="49"/>
        <v>2935</v>
      </c>
      <c r="K202" s="158">
        <f t="shared" ref="K202:L202" si="50">+SUM(K196:K201)</f>
        <v>2374</v>
      </c>
      <c r="L202" s="158">
        <f t="shared" si="50"/>
        <v>4045</v>
      </c>
      <c r="M202" s="179">
        <f>+SUM(M196:M201)</f>
        <v>4891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0.9375</v>
      </c>
      <c r="E209" s="187"/>
      <c r="F209" s="186">
        <v>0.80952380952380953</v>
      </c>
      <c r="G209" s="187"/>
      <c r="H209" s="186">
        <v>0.81818181818181823</v>
      </c>
      <c r="I209" s="186"/>
      <c r="J209" s="194">
        <v>0.8571428571428571</v>
      </c>
      <c r="K209" s="202"/>
      <c r="L209" s="186">
        <v>0.75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0.83080424886191195</v>
      </c>
      <c r="E210" s="187"/>
      <c r="F210" s="186">
        <v>0.84067796610169487</v>
      </c>
      <c r="G210" s="187"/>
      <c r="H210" s="186">
        <v>0.8312526904864399</v>
      </c>
      <c r="I210" s="186"/>
      <c r="J210" s="194">
        <v>0.74034945144250308</v>
      </c>
      <c r="K210" s="202"/>
      <c r="L210" s="186">
        <v>0.73761261261261257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0.91666666666666663</v>
      </c>
      <c r="E211" s="187"/>
      <c r="F211" s="186">
        <v>0.9498069498069498</v>
      </c>
      <c r="G211" s="187"/>
      <c r="H211" s="186">
        <v>0.89156626506024095</v>
      </c>
      <c r="I211" s="186"/>
      <c r="J211" s="194">
        <v>0.88815789473684215</v>
      </c>
      <c r="K211" s="202"/>
      <c r="L211" s="186">
        <v>0.89575971731448767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126</v>
      </c>
      <c r="E220" s="187"/>
      <c r="F220" s="193" t="s">
        <v>126</v>
      </c>
      <c r="G220" s="187"/>
      <c r="H220" s="193" t="s">
        <v>126</v>
      </c>
      <c r="I220" s="187"/>
      <c r="J220" s="193" t="s">
        <v>125</v>
      </c>
      <c r="K220" s="187"/>
      <c r="L220" s="193" t="s">
        <v>125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129</v>
      </c>
      <c r="G222" s="187"/>
      <c r="H222" s="193" t="s">
        <v>127</v>
      </c>
      <c r="I222" s="187"/>
      <c r="J222" s="193" t="s">
        <v>127</v>
      </c>
      <c r="K222" s="187"/>
      <c r="L222" s="193" t="s">
        <v>127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127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2023-09-02T07:35:12Z</dcterms:modified>
</cp:coreProperties>
</file>