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7751035-69A8-4752-BC4E-BBBF8629FE3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<sst xmlns="http://schemas.openxmlformats.org/spreadsheetml/2006/main" count="243" uniqueCount="132">
  <si>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</si>
  <si>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</si>
  <si>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</si>
  <si>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</si>
  <si>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</si>
  <si>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</si>
  <si>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</si>
  <si>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</si>
  <si>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</si>
  <si>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</si>
  <si>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</si>
  <si>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</si>
  <si>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</si>
  <si>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</si>
  <si>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</si>
  <si>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</si>
  <si>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</si>
  <si>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</si>
  <si>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</si>
  <si>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</si>
  <si>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</si>
  <si>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</si>
  <si>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</si>
  <si>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</si>
  <si>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</si>
  <si>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</si>
  <si>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</si>
  <si>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</si>
  <si>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</si>
  <si>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</si>
  <si>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</si>
  <si>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</si>
  <si>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</si>
  <si>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</si>
  <si>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</si>
  <si>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</si>
  <si>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</si>
  <si>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</si>
  <si>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</si>
  <si>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</si>
  <si>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</si>
  <si>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</si>
  <si>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</si>
  <si>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</si>
  <si>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</si>
  <si>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</si>
  <si>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</si>
  <si>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</si>
  <si>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</si>
  <si>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</si>
  <si>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</si>
  <si>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</si>
  <si>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</si>
  <si>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</si>
  <si>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</si>
  <si>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</si>
  <si>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</si>
  <si>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</si>
  <si>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</si>
  <si>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</si>
  <si>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</si>
  <si>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</si>
  <si>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</si>
  <si>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</si>
  <si>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</si>
  <si>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</si>
  <si>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</si>
  <si>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</si>
  <si>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</si>
  <si>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</si>
  <si>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</si>
  <si>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</si>
  <si>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</si>
  <si>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</si>
  <si>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</si>
  <si>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</si>
  <si>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</si>
  <si>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</si>
  <si>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</si>
  <si>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</si>
  <si>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</si>
  <si>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</si>
  <si>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</si>
  <si>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</si>
  <si>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</si>
  <si>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</si>
  <si>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</si>
  <si>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</si>
  <si>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</si>
  <si>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</si>
  <si>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</si>
  <si>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</si>
  <si>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</si>
  <si>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</si>
  <si>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</si>
  <si>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</si>
  <si>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</si>
  <si>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</si>
  <si>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</si>
  <si>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</si>
  <si>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</si>
  <si>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</si>
  <si>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</si>
  <si>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</si>
  <si>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</si>
  <si>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</si>
  <si>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</si>
  <si>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</si>
  <si>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</si>
  <si>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</si>
  <si>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</si>
  <si>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</si>
  <si>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</si>
  <si>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</si>
  <si>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</si>
  <si>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</si>
  <si>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</si>
  <si>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</si>
  <si>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</si>
  <si>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</si>
  <si>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</si>
  <si>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</si>
  <si>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</si>
  <si>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</si>
  <si>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</si>
  <si>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 y 1,5 SMMLV</t>
  </si>
  <si>
    <t>CORPORACION UNIVERSITARIA MINUTO DE DIOS -UNIMINUTO-</t>
  </si>
  <si>
    <t>Entre 1,5 y 2 SMMLV</t>
  </si>
  <si>
    <t>Entre 3 y 3,5 SMMLV</t>
  </si>
  <si>
    <t>Entre 2,5 y 3 SMMLV</t>
  </si>
  <si>
    <t>Entre 3,5 y 4 SMMLV</t>
  </si>
  <si>
    <t>Entre 4 y 4,5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</si>
</sst>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MINUTO DE DIOS -UNIMINUTO-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123</v>
      </c>
      <c r="D11" s="3">
        <v>2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2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MINUTO DE DIOS -UNIMINUTO-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94711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85962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8749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176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40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7.7740956919595927E-2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0.74205957269844569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39230</v>
      </c>
      <c r="D32" s="56">
        <v>59084</v>
      </c>
      <c r="E32" s="56">
        <v>75648</v>
      </c>
      <c r="F32" s="56">
        <v>91073</v>
      </c>
      <c r="G32" s="56">
        <v>104660</v>
      </c>
      <c r="H32" s="57">
        <v>116553</v>
      </c>
      <c r="I32" s="57">
        <v>121282</v>
      </c>
      <c r="J32" s="58">
        <v>109382</v>
      </c>
      <c r="K32" s="58">
        <v>103739</v>
      </c>
      <c r="L32" s="58">
        <v>93688</v>
      </c>
      <c r="M32" s="61">
        <v>85962</v>
      </c>
    </row>
    <row r="33" spans="1:14" ht="18.75" x14ac:dyDescent="0.25">
      <c r="A33" s="275" t="s">
        <v>24</v>
      </c>
      <c r="B33" s="276"/>
      <c r="C33" s="60">
        <v>1295</v>
      </c>
      <c r="D33" s="12">
        <v>1318</v>
      </c>
      <c r="E33" s="12">
        <v>2318</v>
      </c>
      <c r="F33" s="12">
        <v>2703</v>
      </c>
      <c r="G33" s="12">
        <v>3964</v>
      </c>
      <c r="H33" s="27">
        <v>4028</v>
      </c>
      <c r="I33" s="27">
        <v>3896</v>
      </c>
      <c r="J33" s="32">
        <v>3552</v>
      </c>
      <c r="K33" s="32">
        <v>4586</v>
      </c>
      <c r="L33" s="32">
        <v>6136</v>
      </c>
      <c r="M33" s="62">
        <v>8749</v>
      </c>
    </row>
    <row r="34" spans="1:14" ht="19.5" thickBot="1" x14ac:dyDescent="0.3">
      <c r="A34" s="250" t="s">
        <v>8</v>
      </c>
      <c r="B34" s="251"/>
      <c r="C34" s="171">
        <f>+SUM(C32:C33)</f>
        <v>40525</v>
      </c>
      <c r="D34" s="172">
        <f t="shared" ref="D34:H34" si="0">+SUM(D32:D33)</f>
        <v>60402</v>
      </c>
      <c r="E34" s="172">
        <f t="shared" si="0"/>
        <v>77966</v>
      </c>
      <c r="F34" s="172">
        <f t="shared" si="0"/>
        <v>93776</v>
      </c>
      <c r="G34" s="172">
        <f t="shared" si="0"/>
        <v>108624</v>
      </c>
      <c r="H34" s="175">
        <f t="shared" si="0"/>
        <v>120581</v>
      </c>
      <c r="I34" s="175">
        <f>+SUM(I32:I33)</f>
        <v>125178</v>
      </c>
      <c r="J34" s="166">
        <f>+SUM(J32:J33)</f>
        <v>112934</v>
      </c>
      <c r="K34" s="166">
        <f>+SUM(K32:K33)</f>
        <v>108325</v>
      </c>
      <c r="L34" s="166">
        <f>+SUM(L32:L33)</f>
        <v>99824</v>
      </c>
      <c r="M34" s="167">
        <f>+SUM(M32:M33)</f>
        <v>94711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370</v>
      </c>
      <c r="D39" s="64">
        <v>211</v>
      </c>
      <c r="E39" s="64">
        <v>76</v>
      </c>
      <c r="F39" s="64">
        <v>28</v>
      </c>
      <c r="G39" s="64">
        <v>466</v>
      </c>
      <c r="H39" s="65">
        <v>430</v>
      </c>
      <c r="I39" s="65">
        <v>118</v>
      </c>
      <c r="J39" s="66">
        <v>52</v>
      </c>
      <c r="K39" s="66">
        <v>183</v>
      </c>
      <c r="L39" s="66">
        <v>301</v>
      </c>
      <c r="M39" s="68">
        <v>241</v>
      </c>
      <c r="N39" s="42"/>
    </row>
    <row r="40" spans="1:14" ht="18.75" x14ac:dyDescent="0.25">
      <c r="A40" s="241" t="s">
        <v>3</v>
      </c>
      <c r="B40" s="242"/>
      <c r="C40" s="69">
        <v>9105</v>
      </c>
      <c r="D40" s="15">
        <v>10814</v>
      </c>
      <c r="E40" s="15">
        <v>8924</v>
      </c>
      <c r="F40" s="15">
        <v>8284</v>
      </c>
      <c r="G40" s="15">
        <v>5758</v>
      </c>
      <c r="H40" s="28">
        <v>4925</v>
      </c>
      <c r="I40" s="28">
        <v>4382</v>
      </c>
      <c r="J40" s="33">
        <v>3848</v>
      </c>
      <c r="K40" s="33">
        <v>3156</v>
      </c>
      <c r="L40" s="33">
        <v>2242</v>
      </c>
      <c r="M40" s="70">
        <v>1774</v>
      </c>
      <c r="N40" s="42"/>
    </row>
    <row r="41" spans="1:14" ht="18.75" x14ac:dyDescent="0.25">
      <c r="A41" s="241" t="s">
        <v>4</v>
      </c>
      <c r="B41" s="242"/>
      <c r="C41" s="69">
        <v>29755</v>
      </c>
      <c r="D41" s="15">
        <v>48059</v>
      </c>
      <c r="E41" s="15">
        <v>66648</v>
      </c>
      <c r="F41" s="15">
        <v>82761</v>
      </c>
      <c r="G41" s="15">
        <v>98436</v>
      </c>
      <c r="H41" s="28">
        <v>111198</v>
      </c>
      <c r="I41" s="28">
        <v>116782</v>
      </c>
      <c r="J41" s="33">
        <v>105482</v>
      </c>
      <c r="K41" s="33">
        <v>100400</v>
      </c>
      <c r="L41" s="33">
        <v>91145</v>
      </c>
      <c r="M41" s="70">
        <v>83947</v>
      </c>
      <c r="N41" s="42"/>
    </row>
    <row r="42" spans="1:14" ht="18.75" x14ac:dyDescent="0.25">
      <c r="A42" s="241" t="s">
        <v>5</v>
      </c>
      <c r="B42" s="242"/>
      <c r="C42" s="69">
        <v>954</v>
      </c>
      <c r="D42" s="15">
        <v>1095</v>
      </c>
      <c r="E42" s="15">
        <v>2173</v>
      </c>
      <c r="F42" s="15">
        <v>2544</v>
      </c>
      <c r="G42" s="15">
        <v>3653</v>
      </c>
      <c r="H42" s="28">
        <v>3423</v>
      </c>
      <c r="I42" s="28">
        <v>3209</v>
      </c>
      <c r="J42" s="33">
        <v>2739</v>
      </c>
      <c r="K42" s="33">
        <v>3321</v>
      </c>
      <c r="L42" s="33">
        <v>4276</v>
      </c>
      <c r="M42" s="70">
        <v>5510</v>
      </c>
      <c r="N42" s="42"/>
    </row>
    <row r="43" spans="1:14" ht="18.75" x14ac:dyDescent="0.25">
      <c r="A43" s="241" t="s">
        <v>6</v>
      </c>
      <c r="B43" s="242"/>
      <c r="C43" s="69">
        <v>341</v>
      </c>
      <c r="D43" s="15">
        <v>223</v>
      </c>
      <c r="E43" s="15">
        <v>145</v>
      </c>
      <c r="F43" s="15">
        <v>159</v>
      </c>
      <c r="G43" s="15">
        <v>311</v>
      </c>
      <c r="H43" s="28">
        <v>605</v>
      </c>
      <c r="I43" s="28">
        <v>687</v>
      </c>
      <c r="J43" s="33">
        <v>813</v>
      </c>
      <c r="K43" s="33">
        <v>1265</v>
      </c>
      <c r="L43" s="33">
        <v>1860</v>
      </c>
      <c r="M43" s="70">
        <v>3239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40525</v>
      </c>
      <c r="D45" s="172">
        <f t="shared" ref="D45:I45" si="1">+SUM(D39:D44)</f>
        <v>60402</v>
      </c>
      <c r="E45" s="172">
        <f t="shared" si="1"/>
        <v>77966</v>
      </c>
      <c r="F45" s="172">
        <f t="shared" si="1"/>
        <v>93776</v>
      </c>
      <c r="G45" s="172">
        <f t="shared" si="1"/>
        <v>108624</v>
      </c>
      <c r="H45" s="175">
        <f t="shared" si="1"/>
        <v>120581</v>
      </c>
      <c r="I45" s="175">
        <f t="shared" si="1"/>
        <v>125178</v>
      </c>
      <c r="J45" s="166">
        <f>+SUM(J39:J44)</f>
        <v>112934</v>
      </c>
      <c r="K45" s="166">
        <f>+SUM(K39:K44)</f>
        <v>108325</v>
      </c>
      <c r="L45" s="166">
        <f>+SUM(L39:L44)</f>
        <v>99824</v>
      </c>
      <c r="M45" s="167">
        <f>+SUM(M39:M44)</f>
        <v>94711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181</v>
      </c>
      <c r="D50" s="64">
        <v>79</v>
      </c>
      <c r="E50" s="64">
        <v>33</v>
      </c>
      <c r="F50" s="64">
        <v>17</v>
      </c>
      <c r="G50" s="64">
        <v>44</v>
      </c>
      <c r="H50" s="65">
        <v>8</v>
      </c>
      <c r="I50" s="65">
        <v>16</v>
      </c>
      <c r="J50" s="66">
        <v>9</v>
      </c>
      <c r="K50" s="66">
        <v>9</v>
      </c>
      <c r="L50" s="66">
        <v>21</v>
      </c>
      <c r="M50" s="68">
        <v>10</v>
      </c>
    </row>
    <row r="51" spans="1:13" ht="18.75" x14ac:dyDescent="0.25">
      <c r="A51" s="245" t="s">
        <v>46</v>
      </c>
      <c r="B51" s="246"/>
      <c r="C51" s="69">
        <v>1710</v>
      </c>
      <c r="D51" s="15">
        <v>1603</v>
      </c>
      <c r="E51" s="15">
        <v>1188</v>
      </c>
      <c r="F51" s="15">
        <v>1133</v>
      </c>
      <c r="G51" s="15">
        <v>1109</v>
      </c>
      <c r="H51" s="28">
        <v>967</v>
      </c>
      <c r="I51" s="28">
        <v>896</v>
      </c>
      <c r="J51" s="33">
        <v>798</v>
      </c>
      <c r="K51" s="33">
        <v>817</v>
      </c>
      <c r="L51" s="33">
        <v>671</v>
      </c>
      <c r="M51" s="70">
        <v>735</v>
      </c>
    </row>
    <row r="52" spans="1:13" ht="18.75" x14ac:dyDescent="0.25">
      <c r="A52" s="245" t="s">
        <v>27</v>
      </c>
      <c r="B52" s="246"/>
      <c r="C52" s="69">
        <v>6888</v>
      </c>
      <c r="D52" s="15">
        <v>10093</v>
      </c>
      <c r="E52" s="15">
        <v>13356</v>
      </c>
      <c r="F52" s="15">
        <v>15138</v>
      </c>
      <c r="G52" s="15">
        <v>16648</v>
      </c>
      <c r="H52" s="28">
        <v>16123</v>
      </c>
      <c r="I52" s="28">
        <v>15050</v>
      </c>
      <c r="J52" s="33">
        <v>15199</v>
      </c>
      <c r="K52" s="33">
        <v>15082</v>
      </c>
      <c r="L52" s="33">
        <v>14099</v>
      </c>
      <c r="M52" s="70">
        <v>14117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2687</v>
      </c>
      <c r="K53" s="33">
        <v>6097</v>
      </c>
      <c r="L53" s="33">
        <v>9017</v>
      </c>
      <c r="M53" s="70">
        <v>11234</v>
      </c>
    </row>
    <row r="54" spans="1:13" ht="18.75" x14ac:dyDescent="0.25">
      <c r="A54" s="245" t="s">
        <v>48</v>
      </c>
      <c r="B54" s="246"/>
      <c r="C54" s="69">
        <v>10383</v>
      </c>
      <c r="D54" s="15">
        <v>13862</v>
      </c>
      <c r="E54" s="15">
        <v>18118</v>
      </c>
      <c r="F54" s="15">
        <v>22511</v>
      </c>
      <c r="G54" s="15">
        <v>26889</v>
      </c>
      <c r="H54" s="28">
        <v>31292</v>
      </c>
      <c r="I54" s="28">
        <v>35091</v>
      </c>
      <c r="J54" s="33">
        <v>30504</v>
      </c>
      <c r="K54" s="33">
        <v>27349</v>
      </c>
      <c r="L54" s="33">
        <v>23353</v>
      </c>
      <c r="M54" s="70">
        <v>19119</v>
      </c>
    </row>
    <row r="55" spans="1:13" ht="18.75" x14ac:dyDescent="0.25">
      <c r="A55" s="245" t="s">
        <v>59</v>
      </c>
      <c r="B55" s="246"/>
      <c r="C55" s="69">
        <v>13889</v>
      </c>
      <c r="D55" s="15">
        <v>23591</v>
      </c>
      <c r="E55" s="15">
        <v>34166</v>
      </c>
      <c r="F55" s="15">
        <v>43298</v>
      </c>
      <c r="G55" s="15">
        <v>55569</v>
      </c>
      <c r="H55" s="28">
        <v>63783</v>
      </c>
      <c r="I55" s="28">
        <v>66066</v>
      </c>
      <c r="J55" s="33">
        <v>55934</v>
      </c>
      <c r="K55" s="33">
        <v>50919</v>
      </c>
      <c r="L55" s="33">
        <v>44927</v>
      </c>
      <c r="M55" s="70">
        <v>37429</v>
      </c>
    </row>
    <row r="56" spans="1:13" ht="18.75" x14ac:dyDescent="0.25">
      <c r="A56" s="245" t="s">
        <v>49</v>
      </c>
      <c r="B56" s="246"/>
      <c r="C56" s="69">
        <v>7474</v>
      </c>
      <c r="D56" s="15">
        <v>11174</v>
      </c>
      <c r="E56" s="15">
        <v>11105</v>
      </c>
      <c r="F56" s="15">
        <v>11679</v>
      </c>
      <c r="G56" s="15">
        <v>8365</v>
      </c>
      <c r="H56" s="28">
        <v>8408</v>
      </c>
      <c r="I56" s="28">
        <v>8059</v>
      </c>
      <c r="J56" s="33">
        <v>7803</v>
      </c>
      <c r="K56" s="33">
        <v>8052</v>
      </c>
      <c r="L56" s="33">
        <v>7410</v>
      </c>
      <c r="M56" s="70">
        <v>7325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326</v>
      </c>
      <c r="M58" s="74">
        <v>4742</v>
      </c>
    </row>
    <row r="59" spans="1:13" ht="19.5" thickBot="1" x14ac:dyDescent="0.3">
      <c r="A59" s="250" t="s">
        <v>8</v>
      </c>
      <c r="B59" s="251"/>
      <c r="C59" s="174">
        <f>+SUM(C50:C58)</f>
        <v>40525</v>
      </c>
      <c r="D59" s="172">
        <f>+SUM(D50:D58)</f>
        <v>60402</v>
      </c>
      <c r="E59" s="172">
        <f t="shared" ref="E59:L59" si="2">+SUM(E50:E58)</f>
        <v>77966</v>
      </c>
      <c r="F59" s="172">
        <f t="shared" si="2"/>
        <v>93776</v>
      </c>
      <c r="G59" s="172">
        <f t="shared" si="2"/>
        <v>108624</v>
      </c>
      <c r="H59" s="172">
        <f t="shared" si="2"/>
        <v>120581</v>
      </c>
      <c r="I59" s="172">
        <f t="shared" si="2"/>
        <v>125178</v>
      </c>
      <c r="J59" s="172">
        <f t="shared" si="2"/>
        <v>112934</v>
      </c>
      <c r="K59" s="172">
        <f t="shared" si="2"/>
        <v>108325</v>
      </c>
      <c r="L59" s="172">
        <f t="shared" si="2"/>
        <v>99824</v>
      </c>
      <c r="M59" s="167">
        <f>+SUM(M50:M58)</f>
        <v>94711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16227</v>
      </c>
      <c r="H65" s="33">
        <v>15990</v>
      </c>
      <c r="I65" s="33">
        <v>15012</v>
      </c>
      <c r="J65" s="33">
        <v>15160</v>
      </c>
      <c r="K65" s="32">
        <v>15046</v>
      </c>
      <c r="L65" s="32">
        <v>14220</v>
      </c>
      <c r="M65" s="62">
        <v>14842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1344</v>
      </c>
      <c r="H66" s="33">
        <v>1158</v>
      </c>
      <c r="I66" s="33">
        <v>1174</v>
      </c>
      <c r="J66" s="33">
        <v>1178</v>
      </c>
      <c r="K66" s="32">
        <v>1159</v>
      </c>
      <c r="L66" s="32">
        <v>1156</v>
      </c>
      <c r="M66" s="62">
        <v>1297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26628</v>
      </c>
      <c r="H67" s="33">
        <v>31029</v>
      </c>
      <c r="I67" s="33">
        <v>34724</v>
      </c>
      <c r="J67" s="33">
        <v>30029</v>
      </c>
      <c r="K67" s="32">
        <v>26927</v>
      </c>
      <c r="L67" s="32">
        <v>22943</v>
      </c>
      <c r="M67" s="62">
        <v>19462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56015</v>
      </c>
      <c r="H68" s="33">
        <v>63988</v>
      </c>
      <c r="I68" s="33">
        <v>66193</v>
      </c>
      <c r="J68" s="33">
        <v>58755</v>
      </c>
      <c r="K68" s="32">
        <v>57136</v>
      </c>
      <c r="L68" s="32">
        <v>54098</v>
      </c>
      <c r="M68" s="62">
        <v>51405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1436</v>
      </c>
      <c r="H70" s="33">
        <v>1270</v>
      </c>
      <c r="I70" s="33">
        <v>1075</v>
      </c>
      <c r="J70" s="33">
        <v>893</v>
      </c>
      <c r="K70" s="32">
        <v>749</v>
      </c>
      <c r="L70" s="32">
        <v>564</v>
      </c>
      <c r="M70" s="62">
        <v>609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6571</v>
      </c>
      <c r="H71" s="33">
        <v>6744</v>
      </c>
      <c r="I71" s="33">
        <v>6558</v>
      </c>
      <c r="J71" s="33">
        <v>6412</v>
      </c>
      <c r="K71" s="32">
        <v>6746</v>
      </c>
      <c r="L71" s="32">
        <v>6324</v>
      </c>
      <c r="M71" s="62">
        <v>6589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402</v>
      </c>
      <c r="H72" s="33">
        <v>402</v>
      </c>
      <c r="I72" s="33">
        <v>442</v>
      </c>
      <c r="J72" s="33">
        <v>507</v>
      </c>
      <c r="K72" s="32">
        <v>562</v>
      </c>
      <c r="L72" s="32">
        <v>519</v>
      </c>
      <c r="M72" s="62">
        <v>507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108624</v>
      </c>
      <c r="H76" s="172">
        <f t="shared" si="3"/>
        <v>120581</v>
      </c>
      <c r="I76" s="172">
        <f t="shared" ref="I76:M76" si="4">+SUM(I64:I75)</f>
        <v>125178</v>
      </c>
      <c r="J76" s="172">
        <f t="shared" si="4"/>
        <v>112934</v>
      </c>
      <c r="K76" s="172">
        <f t="shared" si="4"/>
        <v>108325</v>
      </c>
      <c r="L76" s="172">
        <f t="shared" si="4"/>
        <v>99824</v>
      </c>
      <c r="M76" s="173">
        <f t="shared" si="4"/>
        <v>94711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26446</v>
      </c>
      <c r="D82" s="84">
        <v>31728</v>
      </c>
      <c r="E82" s="84">
        <v>33059</v>
      </c>
      <c r="F82" s="84">
        <v>35603</v>
      </c>
      <c r="G82" s="84">
        <v>33406</v>
      </c>
      <c r="H82" s="85">
        <v>32748</v>
      </c>
      <c r="I82" s="85">
        <v>32744</v>
      </c>
      <c r="J82" s="85">
        <v>33380</v>
      </c>
      <c r="K82" s="86">
        <v>34157</v>
      </c>
      <c r="L82" s="86">
        <v>30831</v>
      </c>
      <c r="M82" s="87">
        <v>30885</v>
      </c>
    </row>
    <row r="83" spans="1:13" ht="18.75" x14ac:dyDescent="0.25">
      <c r="A83" s="241" t="s">
        <v>31</v>
      </c>
      <c r="B83" s="242"/>
      <c r="C83" s="63">
        <v>13654</v>
      </c>
      <c r="D83" s="15">
        <v>28322</v>
      </c>
      <c r="E83" s="15">
        <v>44613</v>
      </c>
      <c r="F83" s="15">
        <v>57878</v>
      </c>
      <c r="G83" s="15">
        <v>74336</v>
      </c>
      <c r="H83" s="28">
        <v>86793</v>
      </c>
      <c r="I83" s="28">
        <v>91727</v>
      </c>
      <c r="J83" s="28">
        <v>78816</v>
      </c>
      <c r="K83" s="32">
        <v>72934</v>
      </c>
      <c r="L83" s="32">
        <v>67098</v>
      </c>
      <c r="M83" s="88">
        <v>58009</v>
      </c>
    </row>
    <row r="84" spans="1:13" ht="18.75" x14ac:dyDescent="0.25">
      <c r="A84" s="241" t="s">
        <v>32</v>
      </c>
      <c r="B84" s="242"/>
      <c r="C84" s="63">
        <v>425</v>
      </c>
      <c r="D84" s="15">
        <v>352</v>
      </c>
      <c r="E84" s="15">
        <v>294</v>
      </c>
      <c r="F84" s="15">
        <v>295</v>
      </c>
      <c r="G84" s="15">
        <v>882</v>
      </c>
      <c r="H84" s="28">
        <v>1040</v>
      </c>
      <c r="I84" s="28">
        <v>707</v>
      </c>
      <c r="J84" s="28">
        <v>738</v>
      </c>
      <c r="K84" s="32">
        <v>1234</v>
      </c>
      <c r="L84" s="32">
        <v>1895</v>
      </c>
      <c r="M84" s="88">
        <v>5817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40525</v>
      </c>
      <c r="D87" s="164">
        <f t="shared" ref="D87:H87" si="5">+SUM(D82:D86)</f>
        <v>60402</v>
      </c>
      <c r="E87" s="164">
        <f t="shared" si="5"/>
        <v>77966</v>
      </c>
      <c r="F87" s="164">
        <f t="shared" si="5"/>
        <v>93776</v>
      </c>
      <c r="G87" s="164">
        <f t="shared" si="5"/>
        <v>108624</v>
      </c>
      <c r="H87" s="165">
        <f t="shared" si="5"/>
        <v>120581</v>
      </c>
      <c r="I87" s="165">
        <f>+SUM(I82:I86)</f>
        <v>125178</v>
      </c>
      <c r="J87" s="165">
        <f>+SUM(J82:J86)</f>
        <v>112934</v>
      </c>
      <c r="K87" s="166">
        <f>+SUM(K82:K86)</f>
        <v>108325</v>
      </c>
      <c r="L87" s="166">
        <f>+SUM(L82:L86)</f>
        <v>99824</v>
      </c>
      <c r="M87" s="167">
        <f>+SUM(M82:M86)</f>
        <v>94711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15504</v>
      </c>
      <c r="D93" s="91">
        <v>21665</v>
      </c>
      <c r="E93" s="91">
        <v>25468</v>
      </c>
      <c r="F93" s="91">
        <v>29620</v>
      </c>
      <c r="G93" s="91">
        <v>31684</v>
      </c>
      <c r="H93" s="92">
        <v>34583</v>
      </c>
      <c r="I93" s="92">
        <v>35914</v>
      </c>
      <c r="J93" s="86">
        <v>33014</v>
      </c>
      <c r="K93" s="86">
        <v>33242</v>
      </c>
      <c r="L93" s="86">
        <v>30669</v>
      </c>
      <c r="M93" s="87">
        <v>30462</v>
      </c>
    </row>
    <row r="94" spans="1:13" ht="18.75" x14ac:dyDescent="0.25">
      <c r="A94" s="275" t="s">
        <v>35</v>
      </c>
      <c r="B94" s="276"/>
      <c r="C94" s="63">
        <v>25021</v>
      </c>
      <c r="D94" s="15">
        <v>38737</v>
      </c>
      <c r="E94" s="15">
        <v>52498</v>
      </c>
      <c r="F94" s="15">
        <v>64156</v>
      </c>
      <c r="G94" s="15">
        <v>76940</v>
      </c>
      <c r="H94" s="28">
        <v>85998</v>
      </c>
      <c r="I94" s="28">
        <v>89264</v>
      </c>
      <c r="J94" s="28">
        <v>79920</v>
      </c>
      <c r="K94" s="32">
        <v>75083</v>
      </c>
      <c r="L94" s="32">
        <v>69155</v>
      </c>
      <c r="M94" s="88">
        <v>64249</v>
      </c>
    </row>
    <row r="95" spans="1:13" ht="19.5" thickBot="1" x14ac:dyDescent="0.3">
      <c r="A95" s="250" t="s">
        <v>8</v>
      </c>
      <c r="B95" s="251"/>
      <c r="C95" s="158">
        <f>+SUM(C93:C94)</f>
        <v>40525</v>
      </c>
      <c r="D95" s="164">
        <f t="shared" ref="D95:M95" si="6">+SUM(D93:D94)</f>
        <v>60402</v>
      </c>
      <c r="E95" s="164">
        <f t="shared" si="6"/>
        <v>77966</v>
      </c>
      <c r="F95" s="164">
        <f t="shared" si="6"/>
        <v>93776</v>
      </c>
      <c r="G95" s="164">
        <f t="shared" si="6"/>
        <v>108624</v>
      </c>
      <c r="H95" s="165">
        <f t="shared" si="6"/>
        <v>120581</v>
      </c>
      <c r="I95" s="165">
        <f t="shared" si="6"/>
        <v>125178</v>
      </c>
      <c r="J95" s="165">
        <f t="shared" si="6"/>
        <v>112934</v>
      </c>
      <c r="K95" s="166">
        <f t="shared" si="6"/>
        <v>108325</v>
      </c>
      <c r="L95" s="166">
        <f t="shared" si="6"/>
        <v>99824</v>
      </c>
      <c r="M95" s="167">
        <f t="shared" si="6"/>
        <v>94711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0.26885953771907545</v>
      </c>
      <c r="D100" s="209">
        <v>0.1425294888597641</v>
      </c>
      <c r="E100" s="209">
        <v>0.12627986348122866</v>
      </c>
      <c r="F100" s="209">
        <v>0.12793733681462141</v>
      </c>
      <c r="G100" s="210">
        <v>0.1799045138888889</v>
      </c>
    </row>
    <row r="101" spans="1:10" ht="18.75" x14ac:dyDescent="0.25">
      <c r="A101" s="275" t="s">
        <v>4</v>
      </c>
      <c r="B101" s="276"/>
      <c r="C101" s="209">
        <v>9.6697460861868673E-2</v>
      </c>
      <c r="D101" s="209">
        <v>8.8410689738821061E-2</v>
      </c>
      <c r="E101" s="209">
        <v>8.867072853586952E-2</v>
      </c>
      <c r="F101" s="209">
        <v>7.7740956919595927E-2</v>
      </c>
      <c r="G101" s="210">
        <v>0.10072329866427326</v>
      </c>
    </row>
    <row r="102" spans="1:10" ht="19.5" thickBot="1" x14ac:dyDescent="0.3">
      <c r="A102" s="250" t="s">
        <v>41</v>
      </c>
      <c r="B102" s="251"/>
      <c r="C102" s="162">
        <v>0.11049369523402436</v>
      </c>
      <c r="D102" s="162">
        <v>9.1555597867479049E-2</v>
      </c>
      <c r="E102" s="162">
        <v>9.0612007610457332E-2</v>
      </c>
      <c r="F102" s="162">
        <v>8.0298351465627818E-2</v>
      </c>
      <c r="G102" s="163">
        <v>0.10439720882462518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241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3</v>
      </c>
      <c r="J109"/>
    </row>
    <row r="110" spans="1:10" ht="18.75" x14ac:dyDescent="0.25">
      <c r="A110" s="217" t="s">
        <v>3</v>
      </c>
      <c r="B110" s="249"/>
      <c r="C110" s="63">
        <f t="shared" si="7"/>
        <v>1774</v>
      </c>
      <c r="D110" s="95">
        <v>882</v>
      </c>
      <c r="E110" s="96">
        <f t="shared" ref="E110:E115" si="8">+IF(C110=0,"",(D110/C110))</f>
        <v>0.49718151071025929</v>
      </c>
      <c r="G110" s="217" t="s">
        <v>3</v>
      </c>
      <c r="H110" s="218"/>
      <c r="I110" s="98">
        <v>27</v>
      </c>
      <c r="J110"/>
    </row>
    <row r="111" spans="1:10" ht="18.75" x14ac:dyDescent="0.25">
      <c r="A111" s="217" t="s">
        <v>4</v>
      </c>
      <c r="B111" s="249"/>
      <c r="C111" s="63">
        <f t="shared" si="7"/>
        <v>83947</v>
      </c>
      <c r="D111" s="95">
        <v>9782</v>
      </c>
      <c r="E111" s="96">
        <f t="shared" si="8"/>
        <v>0.11652590324847821</v>
      </c>
      <c r="G111" s="217" t="s">
        <v>4</v>
      </c>
      <c r="H111" s="218"/>
      <c r="I111" s="98">
        <v>96</v>
      </c>
      <c r="J111"/>
    </row>
    <row r="112" spans="1:10" ht="18.75" x14ac:dyDescent="0.25">
      <c r="A112" s="217" t="s">
        <v>5</v>
      </c>
      <c r="B112" s="249"/>
      <c r="C112" s="63">
        <f t="shared" si="7"/>
        <v>5510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36</v>
      </c>
      <c r="J112"/>
    </row>
    <row r="113" spans="1:10" ht="18.75" x14ac:dyDescent="0.25">
      <c r="A113" s="217" t="s">
        <v>6</v>
      </c>
      <c r="B113" s="249"/>
      <c r="C113" s="63">
        <f t="shared" si="7"/>
        <v>3239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14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94711</v>
      </c>
      <c r="D115" s="159">
        <f>+SUM(D109:D114)</f>
        <v>10664</v>
      </c>
      <c r="E115" s="160">
        <f t="shared" si="8"/>
        <v>0.11259515790140533</v>
      </c>
      <c r="G115" s="257" t="s">
        <v>8</v>
      </c>
      <c r="H115" s="292"/>
      <c r="I115" s="161">
        <f>+SUM(I109:I114)</f>
        <v>176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42101</v>
      </c>
      <c r="D123" s="303">
        <f>+C123+C124</f>
        <v>76360</v>
      </c>
      <c r="E123" s="103">
        <v>33395</v>
      </c>
      <c r="F123" s="303">
        <f>+E123+E124</f>
        <v>62096</v>
      </c>
      <c r="G123" s="67">
        <v>31612</v>
      </c>
      <c r="H123" s="305">
        <f>+G123+G124</f>
        <v>53815</v>
      </c>
    </row>
    <row r="124" spans="1:10" ht="18.75" x14ac:dyDescent="0.25">
      <c r="A124" s="227"/>
      <c r="B124" s="105">
        <v>2</v>
      </c>
      <c r="C124" s="99">
        <v>34259</v>
      </c>
      <c r="D124" s="223"/>
      <c r="E124" s="99">
        <v>28701</v>
      </c>
      <c r="F124" s="223"/>
      <c r="G124" s="99">
        <v>22203</v>
      </c>
      <c r="H124" s="223"/>
    </row>
    <row r="125" spans="1:10" ht="18.75" x14ac:dyDescent="0.25">
      <c r="A125" s="226">
        <v>2017</v>
      </c>
      <c r="B125" s="106">
        <v>1</v>
      </c>
      <c r="C125" s="100">
        <v>30409</v>
      </c>
      <c r="D125" s="222">
        <f>+C125+C126</f>
        <v>51877</v>
      </c>
      <c r="E125" s="100">
        <v>28418</v>
      </c>
      <c r="F125" s="222">
        <f>+E125+E126</f>
        <v>49292</v>
      </c>
      <c r="G125" s="100">
        <v>23211</v>
      </c>
      <c r="H125" s="222">
        <f>+G125+G126</f>
        <v>41037</v>
      </c>
    </row>
    <row r="126" spans="1:10" ht="18.75" x14ac:dyDescent="0.25">
      <c r="A126" s="227"/>
      <c r="B126" s="105">
        <v>2</v>
      </c>
      <c r="C126" s="99">
        <v>21468</v>
      </c>
      <c r="D126" s="223"/>
      <c r="E126" s="99">
        <v>20874</v>
      </c>
      <c r="F126" s="223"/>
      <c r="G126" s="99">
        <v>17826</v>
      </c>
      <c r="H126" s="223"/>
    </row>
    <row r="127" spans="1:10" ht="18.75" x14ac:dyDescent="0.25">
      <c r="A127" s="226">
        <v>2018</v>
      </c>
      <c r="B127" s="106">
        <v>1</v>
      </c>
      <c r="C127" s="100">
        <v>25466</v>
      </c>
      <c r="D127" s="222">
        <f>+C127+C128</f>
        <v>34453</v>
      </c>
      <c r="E127" s="100">
        <v>24923</v>
      </c>
      <c r="F127" s="222">
        <f>+E127+E128</f>
        <v>33400</v>
      </c>
      <c r="G127" s="100">
        <v>21851</v>
      </c>
      <c r="H127" s="222">
        <f>+G127+G128</f>
        <v>29065</v>
      </c>
    </row>
    <row r="128" spans="1:10" ht="18.75" x14ac:dyDescent="0.25">
      <c r="A128" s="227"/>
      <c r="B128" s="105">
        <v>2</v>
      </c>
      <c r="C128" s="99">
        <v>8987</v>
      </c>
      <c r="D128" s="223"/>
      <c r="E128" s="99">
        <v>8477</v>
      </c>
      <c r="F128" s="223"/>
      <c r="G128" s="99">
        <v>7214</v>
      </c>
      <c r="H128" s="223"/>
    </row>
    <row r="129" spans="1:28" ht="18.75" x14ac:dyDescent="0.25">
      <c r="A129" s="226">
        <v>2019</v>
      </c>
      <c r="B129" s="106">
        <v>1</v>
      </c>
      <c r="C129" s="100">
        <v>18689</v>
      </c>
      <c r="D129" s="222">
        <f>+C129+C130</f>
        <v>31541</v>
      </c>
      <c r="E129" s="100">
        <v>17517</v>
      </c>
      <c r="F129" s="222">
        <f>+E129+E130</f>
        <v>29466</v>
      </c>
      <c r="G129" s="100">
        <v>17914</v>
      </c>
      <c r="H129" s="222">
        <f>+G129+G130</f>
        <v>30950</v>
      </c>
    </row>
    <row r="130" spans="1:28" ht="18.75" x14ac:dyDescent="0.25">
      <c r="A130" s="227"/>
      <c r="B130" s="105">
        <v>2</v>
      </c>
      <c r="C130" s="99">
        <v>12852</v>
      </c>
      <c r="D130" s="223"/>
      <c r="E130" s="99">
        <v>11949</v>
      </c>
      <c r="F130" s="223"/>
      <c r="G130" s="99">
        <v>13036</v>
      </c>
      <c r="H130" s="223"/>
    </row>
    <row r="131" spans="1:28" ht="18.75" x14ac:dyDescent="0.25">
      <c r="A131" s="226">
        <v>2022</v>
      </c>
      <c r="B131" s="106">
        <v>1</v>
      </c>
      <c r="C131" s="100">
        <v>25072</v>
      </c>
      <c r="D131" s="222">
        <f>+C131+C132</f>
        <v>39837</v>
      </c>
      <c r="E131" s="100">
        <v>24502</v>
      </c>
      <c r="F131" s="222">
        <f>+E131+E132</f>
        <v>39085</v>
      </c>
      <c r="G131" s="100">
        <v>18081</v>
      </c>
      <c r="H131" s="222">
        <f>+G131+G132</f>
        <v>27851</v>
      </c>
    </row>
    <row r="132" spans="1:28" ht="18.75" x14ac:dyDescent="0.25">
      <c r="A132" s="227"/>
      <c r="B132" s="105">
        <v>2</v>
      </c>
      <c r="C132" s="99">
        <v>14765</v>
      </c>
      <c r="D132" s="223"/>
      <c r="E132" s="99">
        <v>14583</v>
      </c>
      <c r="F132" s="223"/>
      <c r="G132" s="99">
        <v>9770</v>
      </c>
      <c r="H132" s="223"/>
    </row>
    <row r="133" spans="1:28" ht="18.75" x14ac:dyDescent="0.25">
      <c r="A133" s="226">
        <v>2021</v>
      </c>
      <c r="B133" s="106">
        <v>1</v>
      </c>
      <c r="C133" s="100">
        <v>26014</v>
      </c>
      <c r="D133" s="222">
        <f>+C133+C134</f>
        <v>44510</v>
      </c>
      <c r="E133" s="100">
        <v>25758</v>
      </c>
      <c r="F133" s="222">
        <f>+E133+E134</f>
        <v>43976</v>
      </c>
      <c r="G133" s="100">
        <v>18660</v>
      </c>
      <c r="H133" s="222">
        <f>+G133+G134</f>
        <v>30615</v>
      </c>
    </row>
    <row r="134" spans="1:28" ht="18.75" x14ac:dyDescent="0.25">
      <c r="A134" s="227"/>
      <c r="B134" s="105">
        <v>2</v>
      </c>
      <c r="C134" s="99">
        <v>18496</v>
      </c>
      <c r="D134" s="223"/>
      <c r="E134" s="99">
        <v>18218</v>
      </c>
      <c r="F134" s="223"/>
      <c r="G134" s="99">
        <v>11955</v>
      </c>
      <c r="H134" s="223"/>
    </row>
    <row r="135" spans="1:28" ht="18.75" x14ac:dyDescent="0.25">
      <c r="A135" s="254">
        <v>2022</v>
      </c>
      <c r="B135" s="107">
        <v>1</v>
      </c>
      <c r="C135" s="101">
        <v>31972</v>
      </c>
      <c r="D135" s="271">
        <f>+C135+C136</f>
        <v>60421</v>
      </c>
      <c r="E135" s="101">
        <v>28293</v>
      </c>
      <c r="F135" s="271">
        <f>+E135+E136</f>
        <v>56499</v>
      </c>
      <c r="G135" s="101">
        <v>20844</v>
      </c>
      <c r="H135" s="271">
        <f>+G135+G136</f>
        <v>37980</v>
      </c>
    </row>
    <row r="136" spans="1:28" ht="19.5" thickBot="1" x14ac:dyDescent="0.3">
      <c r="A136" s="255"/>
      <c r="B136" s="108">
        <v>2</v>
      </c>
      <c r="C136" s="102">
        <v>28449</v>
      </c>
      <c r="D136" s="272"/>
      <c r="E136" s="102">
        <v>28206</v>
      </c>
      <c r="F136" s="272"/>
      <c r="G136" s="102">
        <v>17136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34</v>
      </c>
      <c r="D141" s="110">
        <f t="shared" si="9"/>
        <v>10</v>
      </c>
      <c r="E141" s="110">
        <f t="shared" si="9"/>
        <v>1008</v>
      </c>
      <c r="F141" s="110">
        <f t="shared" si="9"/>
        <v>1233</v>
      </c>
      <c r="G141" s="110">
        <f t="shared" si="9"/>
        <v>1019</v>
      </c>
      <c r="H141" s="110">
        <f t="shared" si="9"/>
        <v>34</v>
      </c>
      <c r="I141" s="111">
        <f t="shared" si="9"/>
        <v>0</v>
      </c>
      <c r="J141" s="229">
        <f>+SUM(B141:I141)</f>
        <v>3338</v>
      </c>
      <c r="M141" s="3">
        <v>0</v>
      </c>
      <c r="N141" s="22">
        <v>34</v>
      </c>
      <c r="O141" s="22">
        <v>10</v>
      </c>
      <c r="P141" s="22">
        <v>1008</v>
      </c>
      <c r="Q141" s="22">
        <v>1233</v>
      </c>
      <c r="R141" s="22">
        <v>1019</v>
      </c>
      <c r="S141" s="22">
        <v>34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1.018573996405033E-2</v>
      </c>
      <c r="D142" s="113">
        <f t="shared" si="10"/>
        <v>2.9958058717795086E-3</v>
      </c>
      <c r="E142" s="113">
        <f>+IF($J$141=0,"",(E141/$J$141))</f>
        <v>0.30197723187537445</v>
      </c>
      <c r="F142" s="113">
        <f>+IF($J$141=0,"",(F141/$J$141))</f>
        <v>0.36938286399041342</v>
      </c>
      <c r="G142" s="113">
        <f t="shared" si="10"/>
        <v>0.30527261833433195</v>
      </c>
      <c r="H142" s="113">
        <f t="shared" si="10"/>
        <v>1.018573996405033E-2</v>
      </c>
      <c r="I142" s="114">
        <f>+IF($J$141=0,"",(I141/$J$141))</f>
        <v>0</v>
      </c>
      <c r="J142" s="230"/>
      <c r="M142" s="3">
        <v>1</v>
      </c>
      <c r="N142" s="22">
        <v>2</v>
      </c>
      <c r="O142" s="22">
        <v>3</v>
      </c>
      <c r="P142" s="22">
        <v>750</v>
      </c>
      <c r="Q142" s="22">
        <v>1663</v>
      </c>
      <c r="R142" s="22">
        <v>2180</v>
      </c>
      <c r="S142" s="22">
        <v>88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2</v>
      </c>
      <c r="D143" s="116">
        <f t="shared" si="11"/>
        <v>3</v>
      </c>
      <c r="E143" s="116">
        <f t="shared" si="11"/>
        <v>750</v>
      </c>
      <c r="F143" s="116">
        <f t="shared" si="11"/>
        <v>1663</v>
      </c>
      <c r="G143" s="116">
        <f t="shared" si="11"/>
        <v>2180</v>
      </c>
      <c r="H143" s="116">
        <f t="shared" si="11"/>
        <v>88</v>
      </c>
      <c r="I143" s="117">
        <f t="shared" si="11"/>
        <v>0</v>
      </c>
      <c r="J143" s="224">
        <f>+SUM(B143:I143)</f>
        <v>4687</v>
      </c>
      <c r="M143" s="3">
        <v>4</v>
      </c>
      <c r="N143" s="22">
        <v>3</v>
      </c>
      <c r="O143" s="22">
        <v>4</v>
      </c>
      <c r="P143" s="22">
        <v>632</v>
      </c>
      <c r="Q143" s="22">
        <v>1747</v>
      </c>
      <c r="R143" s="22">
        <v>2550</v>
      </c>
      <c r="S143" s="22">
        <v>101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2.1335609131640709E-4</v>
      </c>
      <c r="C144" s="119">
        <f t="shared" ref="C144:I144" si="12">+IF($J$143=0,"",(C143/$J$143))</f>
        <v>4.2671218263281419E-4</v>
      </c>
      <c r="D144" s="119">
        <f t="shared" si="12"/>
        <v>6.400682739492212E-4</v>
      </c>
      <c r="E144" s="119">
        <f t="shared" si="12"/>
        <v>0.16001706848730532</v>
      </c>
      <c r="F144" s="119">
        <f t="shared" si="12"/>
        <v>0.35481117985918498</v>
      </c>
      <c r="G144" s="119">
        <f t="shared" si="12"/>
        <v>0.46511627906976744</v>
      </c>
      <c r="H144" s="119">
        <f t="shared" si="12"/>
        <v>1.8775336035843825E-2</v>
      </c>
      <c r="I144" s="120">
        <f t="shared" si="12"/>
        <v>0</v>
      </c>
      <c r="J144" s="225"/>
      <c r="M144" s="3">
        <v>0</v>
      </c>
      <c r="N144" s="3">
        <v>2</v>
      </c>
      <c r="O144" s="3">
        <v>7</v>
      </c>
      <c r="P144" s="3">
        <v>623</v>
      </c>
      <c r="Q144" s="3">
        <v>1457</v>
      </c>
      <c r="R144" s="3">
        <v>2287</v>
      </c>
      <c r="S144" s="3">
        <v>79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4</v>
      </c>
      <c r="C145" s="116">
        <f t="shared" ref="C145:I145" si="13">+N143</f>
        <v>3</v>
      </c>
      <c r="D145" s="116">
        <f t="shared" si="13"/>
        <v>4</v>
      </c>
      <c r="E145" s="116">
        <f t="shared" si="13"/>
        <v>632</v>
      </c>
      <c r="F145" s="116">
        <f t="shared" si="13"/>
        <v>1747</v>
      </c>
      <c r="G145" s="116">
        <f t="shared" si="13"/>
        <v>2550</v>
      </c>
      <c r="H145" s="116">
        <f t="shared" si="13"/>
        <v>101</v>
      </c>
      <c r="I145" s="117">
        <f t="shared" si="13"/>
        <v>0</v>
      </c>
      <c r="J145" s="224">
        <f>+SUM(B145:I145)</f>
        <v>5041</v>
      </c>
      <c r="M145" s="3">
        <v>0</v>
      </c>
      <c r="N145" s="3">
        <v>1</v>
      </c>
      <c r="O145" s="3">
        <v>1</v>
      </c>
      <c r="P145" s="3">
        <v>350</v>
      </c>
      <c r="Q145" s="3">
        <v>1103</v>
      </c>
      <c r="R145" s="3">
        <v>2588</v>
      </c>
      <c r="S145" s="3">
        <v>131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7.9349335449315612E-4</v>
      </c>
      <c r="C146" s="119">
        <f t="shared" ref="C146:I146" si="14">+IF($J$145=0,"",(C145/$J$145))</f>
        <v>5.9512001586986714E-4</v>
      </c>
      <c r="D146" s="119">
        <f t="shared" si="14"/>
        <v>7.9349335449315612E-4</v>
      </c>
      <c r="E146" s="119">
        <f t="shared" si="14"/>
        <v>0.12537195000991866</v>
      </c>
      <c r="F146" s="119">
        <f t="shared" si="14"/>
        <v>0.34655822257488594</v>
      </c>
      <c r="G146" s="119">
        <f t="shared" si="14"/>
        <v>0.50585201348938702</v>
      </c>
      <c r="H146" s="119">
        <f t="shared" si="14"/>
        <v>2.0035707200952192E-2</v>
      </c>
      <c r="I146" s="120">
        <f t="shared" si="14"/>
        <v>0</v>
      </c>
      <c r="J146" s="225"/>
      <c r="M146" s="3">
        <v>1</v>
      </c>
      <c r="N146" s="3">
        <v>1</v>
      </c>
      <c r="O146" s="3">
        <v>0</v>
      </c>
      <c r="P146" s="3">
        <v>236</v>
      </c>
      <c r="Q146" s="3">
        <v>898</v>
      </c>
      <c r="R146" s="3">
        <v>2671</v>
      </c>
      <c r="S146" s="3">
        <v>163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2</v>
      </c>
      <c r="D147" s="116">
        <f t="shared" si="15"/>
        <v>7</v>
      </c>
      <c r="E147" s="116">
        <f t="shared" si="15"/>
        <v>623</v>
      </c>
      <c r="F147" s="116">
        <f t="shared" si="15"/>
        <v>1457</v>
      </c>
      <c r="G147" s="116">
        <f t="shared" si="15"/>
        <v>2287</v>
      </c>
      <c r="H147" s="116">
        <f t="shared" si="15"/>
        <v>79</v>
      </c>
      <c r="I147" s="117">
        <f t="shared" si="15"/>
        <v>0</v>
      </c>
      <c r="J147" s="224">
        <f>+SUM(B147:I147)</f>
        <v>4455</v>
      </c>
      <c r="M147" s="3">
        <v>2</v>
      </c>
      <c r="N147" s="3">
        <v>4</v>
      </c>
      <c r="O147" s="3">
        <v>2</v>
      </c>
      <c r="P147" s="3">
        <v>317</v>
      </c>
      <c r="Q147" s="3">
        <v>833</v>
      </c>
      <c r="R147" s="3">
        <v>2699</v>
      </c>
      <c r="S147" s="3">
        <v>165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4.4893378226711561E-4</v>
      </c>
      <c r="D148" s="119">
        <f t="shared" si="16"/>
        <v>1.5712682379349046E-3</v>
      </c>
      <c r="E148" s="119">
        <f t="shared" si="16"/>
        <v>0.1398428731762065</v>
      </c>
      <c r="F148" s="119">
        <f t="shared" si="16"/>
        <v>0.32704826038159374</v>
      </c>
      <c r="G148" s="119">
        <f t="shared" si="16"/>
        <v>0.51335578002244664</v>
      </c>
      <c r="H148" s="119">
        <f t="shared" si="16"/>
        <v>1.7732884399551067E-2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1</v>
      </c>
      <c r="E149" s="116">
        <f t="shared" si="17"/>
        <v>350</v>
      </c>
      <c r="F149" s="116">
        <f t="shared" si="17"/>
        <v>1103</v>
      </c>
      <c r="G149" s="116">
        <f t="shared" si="17"/>
        <v>2588</v>
      </c>
      <c r="H149" s="116">
        <f t="shared" si="17"/>
        <v>131</v>
      </c>
      <c r="I149" s="117">
        <f t="shared" si="17"/>
        <v>0</v>
      </c>
      <c r="J149" s="224">
        <f>+SUM(B149:I149)</f>
        <v>4174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2.3957834211787255E-4</v>
      </c>
      <c r="D150" s="119">
        <f t="shared" si="18"/>
        <v>2.3957834211787255E-4</v>
      </c>
      <c r="E150" s="119">
        <f t="shared" si="18"/>
        <v>8.3852419741255388E-2</v>
      </c>
      <c r="F150" s="119">
        <f t="shared" si="18"/>
        <v>0.26425491135601342</v>
      </c>
      <c r="G150" s="119">
        <f t="shared" si="18"/>
        <v>0.62002874940105412</v>
      </c>
      <c r="H150" s="119">
        <f t="shared" si="18"/>
        <v>3.1384762817441306E-2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236</v>
      </c>
      <c r="F151" s="116">
        <f t="shared" si="19"/>
        <v>898</v>
      </c>
      <c r="G151" s="116">
        <f t="shared" si="19"/>
        <v>2671</v>
      </c>
      <c r="H151" s="116">
        <f t="shared" si="19"/>
        <v>163</v>
      </c>
      <c r="I151" s="117">
        <f t="shared" si="19"/>
        <v>0</v>
      </c>
      <c r="J151" s="224">
        <f>+SUM(B151:I151)</f>
        <v>3970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2.5188916876574307E-4</v>
      </c>
      <c r="C152" s="119">
        <f t="shared" ref="C152:I152" si="20">+IF($J$151=0,"",(C151/$J$151))</f>
        <v>2.5188916876574307E-4</v>
      </c>
      <c r="D152" s="119">
        <f t="shared" si="20"/>
        <v>0</v>
      </c>
      <c r="E152" s="119">
        <f t="shared" si="20"/>
        <v>5.9445843828715365E-2</v>
      </c>
      <c r="F152" s="119">
        <f t="shared" si="20"/>
        <v>0.22619647355163727</v>
      </c>
      <c r="G152" s="119">
        <f t="shared" si="20"/>
        <v>0.6727959697732997</v>
      </c>
      <c r="H152" s="119">
        <f t="shared" si="20"/>
        <v>4.1057934508816119E-2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2</v>
      </c>
      <c r="C153" s="122">
        <f t="shared" ref="C153:I153" si="21">+N147</f>
        <v>4</v>
      </c>
      <c r="D153" s="122">
        <f t="shared" si="21"/>
        <v>2</v>
      </c>
      <c r="E153" s="122">
        <f t="shared" si="21"/>
        <v>317</v>
      </c>
      <c r="F153" s="122">
        <f t="shared" si="21"/>
        <v>833</v>
      </c>
      <c r="G153" s="122">
        <f t="shared" si="21"/>
        <v>2699</v>
      </c>
      <c r="H153" s="122">
        <f t="shared" si="21"/>
        <v>165</v>
      </c>
      <c r="I153" s="123">
        <f t="shared" si="21"/>
        <v>0</v>
      </c>
      <c r="J153" s="235">
        <f>+SUM(B153:I153)</f>
        <v>4022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4.9726504226752855E-4</v>
      </c>
      <c r="C154" s="125">
        <f t="shared" ref="C154:I154" si="22">+IF($J$153=0,"",(C153/$J$153))</f>
        <v>9.945300845350571E-4</v>
      </c>
      <c r="D154" s="125">
        <f t="shared" si="22"/>
        <v>4.9726504226752855E-4</v>
      </c>
      <c r="E154" s="125">
        <f t="shared" si="22"/>
        <v>7.8816509199403278E-2</v>
      </c>
      <c r="F154" s="125">
        <f t="shared" si="22"/>
        <v>0.20711089010442565</v>
      </c>
      <c r="G154" s="125">
        <f t="shared" si="22"/>
        <v>0.67105917454002983</v>
      </c>
      <c r="H154" s="125">
        <f t="shared" si="22"/>
        <v>4.1024365987071106E-2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671</v>
      </c>
      <c r="C159" s="83">
        <f t="shared" ref="C159:E159" si="23">+N159</f>
        <v>1521</v>
      </c>
      <c r="D159" s="83">
        <f t="shared" si="23"/>
        <v>1146</v>
      </c>
      <c r="E159" s="110">
        <f t="shared" si="23"/>
        <v>0</v>
      </c>
      <c r="F159" s="229">
        <f>+SUM(B159:E159)</f>
        <v>3338</v>
      </c>
      <c r="G159" s="83">
        <f>Q159</f>
        <v>1503</v>
      </c>
      <c r="H159" s="110">
        <f>R159</f>
        <v>1835</v>
      </c>
      <c r="I159" s="229">
        <f>+SUM(G159:H159)</f>
        <v>3338</v>
      </c>
      <c r="J159" s="34"/>
      <c r="M159" s="3">
        <v>671</v>
      </c>
      <c r="N159" s="3">
        <v>1521</v>
      </c>
      <c r="O159" s="3">
        <v>1146</v>
      </c>
      <c r="P159" s="3">
        <v>0</v>
      </c>
      <c r="Q159" s="3">
        <v>1503</v>
      </c>
      <c r="R159" s="3">
        <v>1835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0.20101857399640502</v>
      </c>
      <c r="C160" s="30">
        <f t="shared" ref="C160:E160" si="24">+IF($F$159=0,"",(C159/$F$159))</f>
        <v>0.45566207309766327</v>
      </c>
      <c r="D160" s="30">
        <f t="shared" si="24"/>
        <v>0.34331935290593169</v>
      </c>
      <c r="E160" s="113">
        <f t="shared" si="24"/>
        <v>0</v>
      </c>
      <c r="F160" s="230"/>
      <c r="G160" s="30">
        <f>+IF($I$159=0,"",(G159/$I$159))</f>
        <v>0.45026962252846015</v>
      </c>
      <c r="H160" s="113">
        <f>+IF($I$159=0,"",(H159/$I$159))</f>
        <v>0.54973037747153985</v>
      </c>
      <c r="I160" s="230"/>
      <c r="J160" s="34"/>
      <c r="M160" s="3">
        <v>450</v>
      </c>
      <c r="N160" s="3">
        <v>2265</v>
      </c>
      <c r="O160" s="3">
        <v>1972</v>
      </c>
      <c r="P160" s="3">
        <v>0</v>
      </c>
      <c r="Q160" s="3">
        <v>2142</v>
      </c>
      <c r="R160" s="3">
        <v>2545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450</v>
      </c>
      <c r="C161" s="25">
        <f t="shared" ref="C161:E161" si="25">+N160</f>
        <v>2265</v>
      </c>
      <c r="D161" s="25">
        <f t="shared" si="25"/>
        <v>1972</v>
      </c>
      <c r="E161" s="116">
        <f t="shared" si="25"/>
        <v>0</v>
      </c>
      <c r="F161" s="224">
        <f>+SUM(B161:E161)</f>
        <v>4687</v>
      </c>
      <c r="G161" s="25">
        <f>Q160</f>
        <v>2142</v>
      </c>
      <c r="H161" s="116">
        <f>R160</f>
        <v>2545</v>
      </c>
      <c r="I161" s="224">
        <f>+SUM(G161:H161)</f>
        <v>4687</v>
      </c>
      <c r="J161" s="34"/>
      <c r="M161" s="3">
        <v>433</v>
      </c>
      <c r="N161" s="3">
        <v>2314</v>
      </c>
      <c r="O161" s="3">
        <v>2294</v>
      </c>
      <c r="P161" s="3">
        <v>0</v>
      </c>
      <c r="Q161" s="3">
        <v>2346</v>
      </c>
      <c r="R161" s="3">
        <v>2695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9.6010241092383181E-2</v>
      </c>
      <c r="C162" s="29">
        <f t="shared" ref="C162:E162" si="26">+IF($F$161=0,"",(C161/$F$161))</f>
        <v>0.48325154683166205</v>
      </c>
      <c r="D162" s="29">
        <f t="shared" si="26"/>
        <v>0.42073821207595474</v>
      </c>
      <c r="E162" s="119">
        <f t="shared" si="26"/>
        <v>0</v>
      </c>
      <c r="F162" s="225"/>
      <c r="G162" s="29">
        <f>+IF($I$161=0,"",(G161/$I$161))</f>
        <v>0.45700874759974397</v>
      </c>
      <c r="H162" s="119">
        <f>+IF($I$161=0,"",(H161/$I$161))</f>
        <v>0.54299125240025603</v>
      </c>
      <c r="I162" s="225"/>
      <c r="J162" s="34"/>
      <c r="M162" s="3">
        <v>400</v>
      </c>
      <c r="N162" s="3">
        <v>1870</v>
      </c>
      <c r="O162" s="3">
        <v>2185</v>
      </c>
      <c r="P162" s="3">
        <v>0</v>
      </c>
      <c r="Q162" s="3">
        <v>2086</v>
      </c>
      <c r="R162" s="3">
        <v>2369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433</v>
      </c>
      <c r="C163" s="25">
        <f t="shared" ref="C163:E163" si="27">+N161</f>
        <v>2314</v>
      </c>
      <c r="D163" s="25">
        <f t="shared" si="27"/>
        <v>2294</v>
      </c>
      <c r="E163" s="116">
        <f t="shared" si="27"/>
        <v>0</v>
      </c>
      <c r="F163" s="224">
        <f>+SUM(B163:E163)</f>
        <v>5041</v>
      </c>
      <c r="G163" s="25">
        <f>Q161</f>
        <v>2346</v>
      </c>
      <c r="H163" s="116">
        <f>R161</f>
        <v>2695</v>
      </c>
      <c r="I163" s="224">
        <f>+SUM(G163:H163)</f>
        <v>5041</v>
      </c>
      <c r="J163" s="34"/>
      <c r="M163" s="3">
        <v>332</v>
      </c>
      <c r="N163" s="3">
        <v>1762</v>
      </c>
      <c r="O163" s="3">
        <v>2080</v>
      </c>
      <c r="P163" s="3">
        <v>0</v>
      </c>
      <c r="Q163" s="3">
        <v>1965</v>
      </c>
      <c r="R163" s="3">
        <v>2209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8.5895655623884154E-2</v>
      </c>
      <c r="C164" s="29">
        <f t="shared" ref="C164:E164" si="28">+IF($F$163=0,"",(C163/$F$163))</f>
        <v>0.4590359055742908</v>
      </c>
      <c r="D164" s="29">
        <f t="shared" si="28"/>
        <v>0.45506843880182501</v>
      </c>
      <c r="E164" s="119">
        <f t="shared" si="28"/>
        <v>0</v>
      </c>
      <c r="F164" s="225"/>
      <c r="G164" s="29">
        <f>+IF($I$163=0,"",(G163/$I$163))</f>
        <v>0.46538385241023605</v>
      </c>
      <c r="H164" s="119">
        <f>+IF($I$163=0,"",(H163/$I$163))</f>
        <v>0.53461614758976395</v>
      </c>
      <c r="I164" s="225"/>
      <c r="J164" s="34"/>
      <c r="M164" s="3">
        <v>211</v>
      </c>
      <c r="N164" s="3">
        <v>1463</v>
      </c>
      <c r="O164" s="3">
        <v>2296</v>
      </c>
      <c r="P164" s="3">
        <v>0</v>
      </c>
      <c r="Q164" s="3">
        <v>1937</v>
      </c>
      <c r="R164" s="3">
        <v>2033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400</v>
      </c>
      <c r="C165" s="19">
        <f t="shared" ref="C165:E165" si="29">+N162</f>
        <v>1870</v>
      </c>
      <c r="D165" s="19">
        <f t="shared" si="29"/>
        <v>2185</v>
      </c>
      <c r="E165" s="122">
        <f t="shared" si="29"/>
        <v>0</v>
      </c>
      <c r="F165" s="224">
        <f>+SUM(B165:E165)</f>
        <v>4455</v>
      </c>
      <c r="G165" s="25">
        <f>Q162</f>
        <v>2086</v>
      </c>
      <c r="H165" s="116">
        <f>R162</f>
        <v>2369</v>
      </c>
      <c r="I165" s="224">
        <f>+SUM(G165:H165)</f>
        <v>4455</v>
      </c>
      <c r="J165" s="34"/>
      <c r="M165" s="3">
        <v>179</v>
      </c>
      <c r="N165" s="3">
        <v>1417</v>
      </c>
      <c r="O165" s="3">
        <v>2426</v>
      </c>
      <c r="P165" s="3">
        <v>0</v>
      </c>
      <c r="Q165" s="3">
        <v>1973</v>
      </c>
      <c r="R165" s="3">
        <v>2049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8.9786756453423114E-2</v>
      </c>
      <c r="C166" s="29">
        <f>+IF($F$165=0,"",(C165/$F$165))</f>
        <v>0.41975308641975306</v>
      </c>
      <c r="D166" s="29">
        <f t="shared" ref="D166:E166" si="30">+IF($F$165=0,"",(D165/$F$165))</f>
        <v>0.49046015712682378</v>
      </c>
      <c r="E166" s="119">
        <f t="shared" si="30"/>
        <v>0</v>
      </c>
      <c r="F166" s="225"/>
      <c r="G166" s="29">
        <f>+IF($I$165=0,"",(G165/$I$165))</f>
        <v>0.46823793490460158</v>
      </c>
      <c r="H166" s="119">
        <f>+IF($I$165=0,"",(H165/$I$165))</f>
        <v>0.53176206509539847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332</v>
      </c>
      <c r="C167" s="19">
        <f t="shared" ref="C167:E167" si="31">+N163</f>
        <v>1762</v>
      </c>
      <c r="D167" s="19">
        <f t="shared" si="31"/>
        <v>2080</v>
      </c>
      <c r="E167" s="122">
        <f t="shared" si="31"/>
        <v>0</v>
      </c>
      <c r="F167" s="224">
        <f>+SUM(B167:E167)</f>
        <v>4174</v>
      </c>
      <c r="G167" s="25">
        <f>Q163</f>
        <v>1965</v>
      </c>
      <c r="H167" s="116">
        <f>R163</f>
        <v>2209</v>
      </c>
      <c r="I167" s="224">
        <f>+SUM(G167:H167)</f>
        <v>4174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7.9540009583133689E-2</v>
      </c>
      <c r="C168" s="29">
        <f>+IF($F$167=0,"",(C167/$F$167))</f>
        <v>0.4221370388116914</v>
      </c>
      <c r="D168" s="29">
        <f>+IF($F$167=0,"",(D167/$F$167))</f>
        <v>0.49832295160517487</v>
      </c>
      <c r="E168" s="119">
        <f>+IF($F$167=0,"",(E167/$F$167))</f>
        <v>0</v>
      </c>
      <c r="F168" s="225"/>
      <c r="G168" s="29">
        <f>+IF($I$167=0,"",(G167/$I$167))</f>
        <v>0.47077144226161954</v>
      </c>
      <c r="H168" s="119">
        <f>+IF($I$167=0,"",(H167/$I$167))</f>
        <v>0.5292285577383804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211</v>
      </c>
      <c r="C169" s="19">
        <f t="shared" ref="C169:E169" si="32">+N164</f>
        <v>1463</v>
      </c>
      <c r="D169" s="19">
        <f t="shared" si="32"/>
        <v>2296</v>
      </c>
      <c r="E169" s="122">
        <f t="shared" si="32"/>
        <v>0</v>
      </c>
      <c r="F169" s="224">
        <f>+SUM(B169:E169)</f>
        <v>3970</v>
      </c>
      <c r="G169" s="25">
        <f>Q164</f>
        <v>1937</v>
      </c>
      <c r="H169" s="116">
        <f>R164</f>
        <v>2033</v>
      </c>
      <c r="I169" s="220">
        <f>+SUM(G169:H169)</f>
        <v>3970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5.3148614609571786E-2</v>
      </c>
      <c r="C170" s="29">
        <f>+IF($F$169=0,"",(C169/$F$169))</f>
        <v>0.3685138539042821</v>
      </c>
      <c r="D170" s="29">
        <f>+IF($F$169=0,"",(D169/$F$169))</f>
        <v>0.57833753148614608</v>
      </c>
      <c r="E170" s="119">
        <f>+IF($F$169=0,"",(E169/$F$169))</f>
        <v>0</v>
      </c>
      <c r="F170" s="225"/>
      <c r="G170" s="29">
        <f>+IF($I$169=0,"",(G169/$I$169))</f>
        <v>0.48790931989924435</v>
      </c>
      <c r="H170" s="119">
        <f>+IF($I$169=0,"",(H169/$I$169))</f>
        <v>0.51209068010075565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179</v>
      </c>
      <c r="C171" s="19">
        <f t="shared" ref="C171:E171" si="33">+N165</f>
        <v>1417</v>
      </c>
      <c r="D171" s="19">
        <f t="shared" si="33"/>
        <v>2426</v>
      </c>
      <c r="E171" s="122">
        <f t="shared" si="33"/>
        <v>0</v>
      </c>
      <c r="F171" s="235">
        <f>+SUM(B171:E171)</f>
        <v>4022</v>
      </c>
      <c r="G171" s="19">
        <f>Q165</f>
        <v>1973</v>
      </c>
      <c r="H171" s="122">
        <f>R165</f>
        <v>2049</v>
      </c>
      <c r="I171" s="235">
        <f>+SUM(G171:H171)</f>
        <v>4022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4.4505221282943812E-2</v>
      </c>
      <c r="C172" s="127">
        <f t="shared" ref="C172:E172" si="34">+IF($F$171=0,"",(C171/$F$171))</f>
        <v>0.352312282446544</v>
      </c>
      <c r="D172" s="127">
        <f t="shared" si="34"/>
        <v>0.60318249627051224</v>
      </c>
      <c r="E172" s="125">
        <f t="shared" si="34"/>
        <v>0</v>
      </c>
      <c r="F172" s="236"/>
      <c r="G172" s="127">
        <f>+IF($I$171=0,"",(G171/$I$171))</f>
        <v>0.49055196419691693</v>
      </c>
      <c r="H172" s="125">
        <f>+IF($I$171=0,"",(H171/$I$171))</f>
        <v>0.50944803580308307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58</v>
      </c>
      <c r="C178" s="19">
        <f t="shared" ref="C178:G178" si="35">+N178</f>
        <v>3280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3338</v>
      </c>
      <c r="I178" s="21"/>
      <c r="J178" s="21"/>
      <c r="K178" s="3"/>
      <c r="L178" s="3"/>
      <c r="M178" s="3">
        <v>58</v>
      </c>
      <c r="N178" s="3">
        <v>3280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1.737567405632115E-2</v>
      </c>
      <c r="C179" s="30">
        <f t="shared" ref="C179:G179" si="36">+IF($H$178=0,"",(C178/$H$178))</f>
        <v>0.98262432594367888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231</v>
      </c>
      <c r="N179" s="3">
        <v>4456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231</v>
      </c>
      <c r="C180" s="25">
        <f t="shared" ref="C180:G180" si="37">+N179</f>
        <v>4456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4687</v>
      </c>
      <c r="I180" s="20"/>
      <c r="J180" s="20"/>
      <c r="K180" s="3"/>
      <c r="L180" s="3"/>
      <c r="M180" s="3">
        <v>99</v>
      </c>
      <c r="N180" s="3">
        <v>4942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4.9285257094090033E-2</v>
      </c>
      <c r="C181" s="29">
        <f t="shared" ref="C181:G181" si="38">+IF($H$180=0,"",(C180/$H$180))</f>
        <v>0.95071474290590996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104</v>
      </c>
      <c r="N181" s="3">
        <v>4351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99</v>
      </c>
      <c r="C182" s="25">
        <f t="shared" ref="C182:G182" si="39">+N180</f>
        <v>4942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5041</v>
      </c>
      <c r="I182" s="20"/>
      <c r="J182" s="20"/>
      <c r="K182" s="3"/>
      <c r="L182" s="3"/>
      <c r="M182" s="3">
        <v>95</v>
      </c>
      <c r="N182" s="3">
        <v>4079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1.9638960523705614E-2</v>
      </c>
      <c r="C183" s="29">
        <f t="shared" ref="C183:G183" si="40">+IF($H$182=0,"",(C182/$H$182))</f>
        <v>0.98036103947629438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158</v>
      </c>
      <c r="N183" s="3">
        <v>3812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104</v>
      </c>
      <c r="C184" s="25">
        <f t="shared" ref="C184:G184" si="41">+N181</f>
        <v>4351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4455</v>
      </c>
      <c r="I184" s="20"/>
      <c r="J184" s="20"/>
      <c r="K184" s="20"/>
      <c r="L184" s="20"/>
      <c r="M184" s="3">
        <v>401</v>
      </c>
      <c r="N184" s="3">
        <v>3621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2.334455667789001E-2</v>
      </c>
      <c r="C185" s="29">
        <f t="shared" ref="C185:G185" si="42">+IF($H$184=0,"",(C184/$H$184))</f>
        <v>0.97665544332210996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95</v>
      </c>
      <c r="C186" s="25">
        <f t="shared" ref="C186:G186" si="43">N182</f>
        <v>4079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4174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2.2759942501197891E-2</v>
      </c>
      <c r="C187" s="29">
        <f t="shared" si="44"/>
        <v>0.97724005749880216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158</v>
      </c>
      <c r="C188" s="25">
        <f t="shared" ref="C188:G188" si="45">N183</f>
        <v>3812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3970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3.9798488664987405E-2</v>
      </c>
      <c r="C189" s="29">
        <f t="shared" si="46"/>
        <v>0.96020151133501264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401</v>
      </c>
      <c r="C190" s="25">
        <f t="shared" ref="C190:G190" si="47">N184</f>
        <v>3621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4022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9.9701640974639488E-2</v>
      </c>
      <c r="C191" s="127">
        <f>+IF($H$190=0,"",(C190/$H$190))</f>
        <v>0.90029835902536048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277</v>
      </c>
      <c r="D196" s="64">
        <v>116</v>
      </c>
      <c r="E196" s="64">
        <v>127</v>
      </c>
      <c r="F196" s="64">
        <v>20</v>
      </c>
      <c r="G196" s="64">
        <v>410</v>
      </c>
      <c r="H196" s="65">
        <v>334</v>
      </c>
      <c r="I196" s="65">
        <v>261</v>
      </c>
      <c r="J196" s="66">
        <v>222</v>
      </c>
      <c r="K196" s="66">
        <v>74</v>
      </c>
      <c r="L196" s="66">
        <v>34</v>
      </c>
      <c r="M196" s="68">
        <v>111</v>
      </c>
      <c r="AK196" s="1"/>
    </row>
    <row r="197" spans="1:37" ht="18.75" x14ac:dyDescent="0.25">
      <c r="A197" s="241" t="s">
        <v>3</v>
      </c>
      <c r="B197" s="242"/>
      <c r="C197" s="69">
        <v>1337</v>
      </c>
      <c r="D197" s="15">
        <v>989</v>
      </c>
      <c r="E197" s="15">
        <v>1360</v>
      </c>
      <c r="F197" s="15">
        <v>1482</v>
      </c>
      <c r="G197" s="15">
        <v>1451</v>
      </c>
      <c r="H197" s="28">
        <v>1270</v>
      </c>
      <c r="I197" s="28">
        <v>1192</v>
      </c>
      <c r="J197" s="33">
        <v>1135</v>
      </c>
      <c r="K197" s="33">
        <v>733</v>
      </c>
      <c r="L197" s="33">
        <v>745</v>
      </c>
      <c r="M197" s="70">
        <v>695</v>
      </c>
      <c r="AK197" s="1"/>
    </row>
    <row r="198" spans="1:37" ht="18.75" x14ac:dyDescent="0.25">
      <c r="A198" s="241" t="s">
        <v>4</v>
      </c>
      <c r="B198" s="242"/>
      <c r="C198" s="69">
        <v>1060</v>
      </c>
      <c r="D198" s="15">
        <v>1179</v>
      </c>
      <c r="E198" s="15">
        <v>2228</v>
      </c>
      <c r="F198" s="15">
        <v>4134</v>
      </c>
      <c r="G198" s="15">
        <v>8413</v>
      </c>
      <c r="H198" s="28">
        <v>12498</v>
      </c>
      <c r="I198" s="28">
        <v>15756</v>
      </c>
      <c r="J198" s="33">
        <v>18001</v>
      </c>
      <c r="K198" s="33">
        <v>18578</v>
      </c>
      <c r="L198" s="33">
        <v>20268</v>
      </c>
      <c r="M198" s="70">
        <v>20541</v>
      </c>
      <c r="AK198" s="1"/>
    </row>
    <row r="199" spans="1:37" ht="18.75" x14ac:dyDescent="0.25">
      <c r="A199" s="241" t="s">
        <v>5</v>
      </c>
      <c r="B199" s="242"/>
      <c r="C199" s="69">
        <v>792</v>
      </c>
      <c r="D199" s="15">
        <v>1044</v>
      </c>
      <c r="E199" s="15">
        <v>1277</v>
      </c>
      <c r="F199" s="15">
        <v>2211</v>
      </c>
      <c r="G199" s="15">
        <v>3430</v>
      </c>
      <c r="H199" s="28">
        <v>3284</v>
      </c>
      <c r="I199" s="28">
        <v>3518</v>
      </c>
      <c r="J199" s="33">
        <v>2426</v>
      </c>
      <c r="K199" s="33">
        <v>3170</v>
      </c>
      <c r="L199" s="33">
        <v>3829</v>
      </c>
      <c r="M199" s="70">
        <v>4306</v>
      </c>
      <c r="AK199" s="1"/>
    </row>
    <row r="200" spans="1:37" ht="18.75" x14ac:dyDescent="0.25">
      <c r="A200" s="241" t="s">
        <v>6</v>
      </c>
      <c r="B200" s="242"/>
      <c r="C200" s="69">
        <v>5</v>
      </c>
      <c r="D200" s="15">
        <v>5</v>
      </c>
      <c r="E200" s="15">
        <v>87</v>
      </c>
      <c r="F200" s="15">
        <v>63</v>
      </c>
      <c r="G200" s="15">
        <v>180</v>
      </c>
      <c r="H200" s="28">
        <v>92</v>
      </c>
      <c r="I200" s="28">
        <v>175</v>
      </c>
      <c r="J200" s="33">
        <v>344</v>
      </c>
      <c r="K200" s="33">
        <v>246</v>
      </c>
      <c r="L200" s="33">
        <v>754</v>
      </c>
      <c r="M200" s="70">
        <v>935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3471</v>
      </c>
      <c r="D202" s="158">
        <f t="shared" si="49"/>
        <v>3333</v>
      </c>
      <c r="E202" s="158">
        <f t="shared" si="49"/>
        <v>5079</v>
      </c>
      <c r="F202" s="158">
        <f t="shared" si="49"/>
        <v>7910</v>
      </c>
      <c r="G202" s="158">
        <f t="shared" si="49"/>
        <v>13884</v>
      </c>
      <c r="H202" s="158">
        <f t="shared" si="49"/>
        <v>17478</v>
      </c>
      <c r="I202" s="158">
        <f t="shared" si="49"/>
        <v>20902</v>
      </c>
      <c r="J202" s="158">
        <f t="shared" si="49"/>
        <v>22128</v>
      </c>
      <c r="K202" s="158">
        <f t="shared" ref="K202:L202" si="50">+SUM(K196:K201)</f>
        <v>22801</v>
      </c>
      <c r="L202" s="158">
        <f t="shared" si="50"/>
        <v>25630</v>
      </c>
      <c r="M202" s="179">
        <f>+SUM(M196:M201)</f>
        <v>26588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0.20854271356783921</v>
      </c>
      <c r="E208" s="134"/>
      <c r="F208" s="186">
        <v>0.2354651162790698</v>
      </c>
      <c r="G208" s="187"/>
      <c r="H208" s="186">
        <v>0.2886178861788618</v>
      </c>
      <c r="I208" s="186"/>
      <c r="J208" s="192">
        <v>0.14285714285714279</v>
      </c>
      <c r="K208" s="201"/>
      <c r="L208" s="186">
        <v>0.109375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0.83667820069204157</v>
      </c>
      <c r="E209" s="187"/>
      <c r="F209" s="186">
        <v>0.81415241057542764</v>
      </c>
      <c r="G209" s="187"/>
      <c r="H209" s="186">
        <v>0.84725738396624473</v>
      </c>
      <c r="I209" s="186"/>
      <c r="J209" s="194">
        <v>0.75754884547069268</v>
      </c>
      <c r="K209" s="202"/>
      <c r="L209" s="186">
        <v>0.79614325068870528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0.8123084178259844</v>
      </c>
      <c r="E210" s="187"/>
      <c r="F210" s="186">
        <v>0.80428015564202338</v>
      </c>
      <c r="G210" s="187"/>
      <c r="H210" s="186">
        <v>0.79734304145110813</v>
      </c>
      <c r="I210" s="186"/>
      <c r="J210" s="194">
        <v>0.73045957732304601</v>
      </c>
      <c r="K210" s="202"/>
      <c r="L210" s="186">
        <v>0.74212609096330029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0.92871809914931069</v>
      </c>
      <c r="E211" s="187"/>
      <c r="F211" s="186">
        <v>0.93382352941176472</v>
      </c>
      <c r="G211" s="187"/>
      <c r="H211" s="186">
        <v>0.93111366245694605</v>
      </c>
      <c r="I211" s="186"/>
      <c r="J211" s="194">
        <v>0.87749169435215946</v>
      </c>
      <c r="K211" s="202"/>
      <c r="L211" s="186">
        <v>0.88998724489795922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0.96739130434782605</v>
      </c>
      <c r="G213" s="187"/>
      <c r="H213" s="186">
        <v>0.98857142857142855</v>
      </c>
      <c r="I213" s="186"/>
      <c r="J213" s="194">
        <v>0.94476744186046513</v>
      </c>
      <c r="K213" s="202"/>
      <c r="L213" s="186">
        <v>0.95934959349593496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125</v>
      </c>
      <c r="E219" s="196"/>
      <c r="F219" s="195" t="s">
        <v>125</v>
      </c>
      <c r="G219" s="196"/>
      <c r="H219" s="195" t="s">
        <v>125</v>
      </c>
      <c r="I219" s="196"/>
      <c r="J219" s="195" t="s">
        <v>125</v>
      </c>
      <c r="K219" s="196"/>
      <c r="L219" s="195" t="s">
        <v>125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125</v>
      </c>
      <c r="E220" s="187"/>
      <c r="F220" s="193" t="s">
        <v>125</v>
      </c>
      <c r="G220" s="187"/>
      <c r="H220" s="193" t="s">
        <v>127</v>
      </c>
      <c r="I220" s="187"/>
      <c r="J220" s="193" t="s">
        <v>125</v>
      </c>
      <c r="K220" s="187"/>
      <c r="L220" s="193" t="s">
        <v>127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127</v>
      </c>
      <c r="G221" s="187"/>
      <c r="H221" s="193" t="s">
        <v>127</v>
      </c>
      <c r="I221" s="187"/>
      <c r="J221" s="193" t="s">
        <v>125</v>
      </c>
      <c r="K221" s="187"/>
      <c r="L221" s="193" t="s">
        <v>127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128</v>
      </c>
      <c r="G222" s="187"/>
      <c r="H222" s="193" t="s">
        <v>128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130</v>
      </c>
      <c r="E224" s="187"/>
      <c r="F224" s="193" t="s">
        <v>131</v>
      </c>
      <c r="G224" s="187"/>
      <c r="H224" s="193" t="s">
        <v>130</v>
      </c>
      <c r="I224" s="187"/>
      <c r="J224" s="193" t="s">
        <v>130</v>
      </c>
      <c r="K224" s="187"/>
      <c r="L224" s="193" t="s">
        <v>130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2023-09-02T07:30:41Z</dcterms:modified>
</cp:coreProperties>
</file>