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B09BFB5B-1397-489A-9E5C-30823D4E0C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<sst xmlns="http://schemas.openxmlformats.org/spreadsheetml/2006/main" count="237" uniqueCount="134">
  <si>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</si>
  <si>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</si>
  <si>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</si>
  <si>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</si>
  <si>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</si>
  <si>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</si>
  <si>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</si>
  <si>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</si>
  <si>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</si>
  <si>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</si>
  <si>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</si>
  <si>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</si>
  <si>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</si>
  <si>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</si>
  <si>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</si>
  <si>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</si>
  <si>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</si>
  <si>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</si>
  <si>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</si>
  <si>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</si>
  <si>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</si>
  <si>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</si>
  <si>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</si>
  <si>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</si>
  <si>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</si>
  <si>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</si>
  <si>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</si>
  <si>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</si>
  <si>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</si>
  <si>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</si>
  <si>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</si>
  <si>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</si>
  <si>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</si>
  <si>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</si>
  <si>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</si>
  <si>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</si>
  <si>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</si>
  <si>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</si>
  <si>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</si>
  <si>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</si>
  <si>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</si>
  <si>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</si>
  <si>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</si>
  <si>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</si>
  <si>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</si>
  <si>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</si>
  <si>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</si>
  <si>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</si>
  <si>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</si>
  <si>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</si>
  <si>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</si>
  <si>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</si>
  <si>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</si>
  <si>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</si>
  <si>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</si>
  <si>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</si>
  <si>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</si>
  <si>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</si>
  <si>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</si>
  <si>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</si>
  <si>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</si>
  <si>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</si>
  <si>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</si>
  <si>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</si>
  <si>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</si>
  <si>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</si>
  <si>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</si>
  <si>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</si>
  <si>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</si>
  <si>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</si>
  <si>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</si>
  <si>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</si>
  <si>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</si>
  <si>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</si>
  <si>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</si>
  <si>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</si>
  <si>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</si>
  <si>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</si>
  <si>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</si>
  <si>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</si>
  <si>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</si>
  <si>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</si>
  <si>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</si>
  <si>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</si>
  <si>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</si>
  <si>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</si>
  <si>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</si>
  <si>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</si>
  <si>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</si>
  <si>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</si>
  <si>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</si>
  <si>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</si>
  <si>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</si>
  <si>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</si>
  <si>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</si>
  <si>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</si>
  <si>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</si>
  <si>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</si>
  <si>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</si>
  <si>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</si>
  <si>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</si>
  <si>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</si>
  <si>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</si>
  <si>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</si>
  <si>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</si>
  <si>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</si>
  <si>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</si>
  <si>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</si>
  <si>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</si>
  <si>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</si>
  <si>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</si>
  <si>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</si>
  <si>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</si>
  <si>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</si>
  <si>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</si>
  <si>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</si>
  <si>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</si>
  <si>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</si>
  <si>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</si>
  <si>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</si>
  <si>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</si>
  <si>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</si>
  <si>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Entre 7 y 8 SMMLV</t>
  </si>
  <si>
    <t>Entre 3,5 y 4 SMMLV</t>
  </si>
  <si>
    <t>O</t>
  </si>
  <si>
    <t>U</t>
  </si>
  <si>
    <t>SI</t>
  </si>
  <si>
    <t>Entre 4 y 4,5 SMMLV</t>
  </si>
  <si>
    <t>Entre 8 y 9 SMMLV</t>
  </si>
  <si>
    <t>Entre 1,5 y 2 SMMLV</t>
  </si>
  <si>
    <t>Entre 1 y 1,5 SMMLV</t>
  </si>
  <si>
    <t>UNIVERSIDAD PEDAGOGICA Y TECNOLOGICA DE COLOMBIA - UPTC</t>
  </si>
  <si>
    <t>Entre 2 y 2 ,5 SMMLV</t>
  </si>
  <si>
    <t>Entre 9 y 11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</si>
</sst>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PEDAGOGICA Y TECNOLOGICA DE COLOMBIA - UPTC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124</v>
      </c>
      <c r="C11" s="3" t="s">
        <v>125</v>
      </c>
      <c r="D11" s="3">
        <v>4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4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PEDAGOGICA Y TECNOLOGICA DE COLOMBIA - UPTC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30668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28389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2279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181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3.5089246843709183E-2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0.66283524904214564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24204</v>
      </c>
      <c r="D32" s="56">
        <v>23625</v>
      </c>
      <c r="E32" s="56">
        <v>25219</v>
      </c>
      <c r="F32" s="56">
        <v>25949</v>
      </c>
      <c r="G32" s="56">
        <v>26604</v>
      </c>
      <c r="H32" s="57">
        <v>27340</v>
      </c>
      <c r="I32" s="57">
        <v>26877</v>
      </c>
      <c r="J32" s="58">
        <v>27517</v>
      </c>
      <c r="K32" s="58">
        <v>27741</v>
      </c>
      <c r="L32" s="58">
        <v>28587</v>
      </c>
      <c r="M32" s="61">
        <v>28389</v>
      </c>
    </row>
    <row r="33" spans="1:14" ht="18.75" x14ac:dyDescent="0.25">
      <c r="A33" s="275" t="s">
        <v>24</v>
      </c>
      <c r="B33" s="276"/>
      <c r="C33" s="60">
        <v>2040</v>
      </c>
      <c r="D33" s="12">
        <v>2152</v>
      </c>
      <c r="E33" s="12">
        <v>2433</v>
      </c>
      <c r="F33" s="12">
        <v>2692</v>
      </c>
      <c r="G33" s="12">
        <v>2653</v>
      </c>
      <c r="H33" s="27">
        <v>2690</v>
      </c>
      <c r="I33" s="27">
        <v>2871</v>
      </c>
      <c r="J33" s="32">
        <v>3191</v>
      </c>
      <c r="K33" s="32">
        <v>3610</v>
      </c>
      <c r="L33" s="32">
        <v>3340</v>
      </c>
      <c r="M33" s="62">
        <v>2279</v>
      </c>
    </row>
    <row r="34" spans="1:14" ht="19.5" thickBot="1" x14ac:dyDescent="0.3">
      <c r="A34" s="250" t="s">
        <v>8</v>
      </c>
      <c r="B34" s="251"/>
      <c r="C34" s="171">
        <f>+SUM(C32:C33)</f>
        <v>26244</v>
      </c>
      <c r="D34" s="172">
        <f t="shared" ref="D34:H34" si="0">+SUM(D32:D33)</f>
        <v>25777</v>
      </c>
      <c r="E34" s="172">
        <f t="shared" si="0"/>
        <v>27652</v>
      </c>
      <c r="F34" s="172">
        <f t="shared" si="0"/>
        <v>28641</v>
      </c>
      <c r="G34" s="172">
        <f t="shared" si="0"/>
        <v>29257</v>
      </c>
      <c r="H34" s="175">
        <f t="shared" si="0"/>
        <v>30030</v>
      </c>
      <c r="I34" s="175">
        <f>+SUM(I32:I33)</f>
        <v>29748</v>
      </c>
      <c r="J34" s="166">
        <f>+SUM(J32:J33)</f>
        <v>30708</v>
      </c>
      <c r="K34" s="166">
        <f>+SUM(K32:K33)</f>
        <v>31351</v>
      </c>
      <c r="L34" s="166">
        <f>+SUM(L32:L33)</f>
        <v>31927</v>
      </c>
      <c r="M34" s="167">
        <f>+SUM(M32:M33)</f>
        <v>30668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233</v>
      </c>
      <c r="E39" s="64">
        <v>293</v>
      </c>
      <c r="F39" s="64">
        <v>640</v>
      </c>
      <c r="G39" s="64">
        <v>1316</v>
      </c>
      <c r="H39" s="65">
        <v>1718</v>
      </c>
      <c r="I39" s="65">
        <v>1135</v>
      </c>
      <c r="J39" s="66">
        <v>1325</v>
      </c>
      <c r="K39" s="66">
        <v>1562</v>
      </c>
      <c r="L39" s="66">
        <v>1718</v>
      </c>
      <c r="M39" s="68">
        <v>1974</v>
      </c>
      <c r="N39" s="42"/>
    </row>
    <row r="40" spans="1:14" ht="18.75" x14ac:dyDescent="0.25">
      <c r="A40" s="241" t="s">
        <v>3</v>
      </c>
      <c r="B40" s="242"/>
      <c r="C40" s="69">
        <v>2300</v>
      </c>
      <c r="D40" s="15">
        <v>2229</v>
      </c>
      <c r="E40" s="15">
        <v>2254</v>
      </c>
      <c r="F40" s="15">
        <v>2229</v>
      </c>
      <c r="G40" s="15">
        <v>2031</v>
      </c>
      <c r="H40" s="28">
        <v>2056</v>
      </c>
      <c r="I40" s="28">
        <v>2116</v>
      </c>
      <c r="J40" s="33">
        <v>2270</v>
      </c>
      <c r="K40" s="33">
        <v>2173</v>
      </c>
      <c r="L40" s="33">
        <v>2194</v>
      </c>
      <c r="M40" s="70">
        <v>2075</v>
      </c>
      <c r="N40" s="42"/>
    </row>
    <row r="41" spans="1:14" ht="18.75" x14ac:dyDescent="0.25">
      <c r="A41" s="241" t="s">
        <v>4</v>
      </c>
      <c r="B41" s="242"/>
      <c r="C41" s="69">
        <v>21904</v>
      </c>
      <c r="D41" s="15">
        <v>21163</v>
      </c>
      <c r="E41" s="15">
        <v>22672</v>
      </c>
      <c r="F41" s="15">
        <v>23080</v>
      </c>
      <c r="G41" s="15">
        <v>23257</v>
      </c>
      <c r="H41" s="28">
        <v>23566</v>
      </c>
      <c r="I41" s="28">
        <v>23626</v>
      </c>
      <c r="J41" s="33">
        <v>23922</v>
      </c>
      <c r="K41" s="33">
        <v>24006</v>
      </c>
      <c r="L41" s="33">
        <v>24675</v>
      </c>
      <c r="M41" s="70">
        <v>24340</v>
      </c>
      <c r="N41" s="42"/>
    </row>
    <row r="42" spans="1:14" ht="18.75" x14ac:dyDescent="0.25">
      <c r="A42" s="241" t="s">
        <v>5</v>
      </c>
      <c r="B42" s="242"/>
      <c r="C42" s="69">
        <v>1337</v>
      </c>
      <c r="D42" s="15">
        <v>1125</v>
      </c>
      <c r="E42" s="15">
        <v>1288</v>
      </c>
      <c r="F42" s="15">
        <v>1407</v>
      </c>
      <c r="G42" s="15">
        <v>1324</v>
      </c>
      <c r="H42" s="28">
        <v>1353</v>
      </c>
      <c r="I42" s="28">
        <v>1334</v>
      </c>
      <c r="J42" s="33">
        <v>1515</v>
      </c>
      <c r="K42" s="33">
        <v>1892</v>
      </c>
      <c r="L42" s="33">
        <v>1651</v>
      </c>
      <c r="M42" s="70">
        <v>991</v>
      </c>
      <c r="N42" s="42"/>
    </row>
    <row r="43" spans="1:14" ht="18.75" x14ac:dyDescent="0.25">
      <c r="A43" s="241" t="s">
        <v>6</v>
      </c>
      <c r="B43" s="242"/>
      <c r="C43" s="69">
        <v>608</v>
      </c>
      <c r="D43" s="15">
        <v>919</v>
      </c>
      <c r="E43" s="15">
        <v>1029</v>
      </c>
      <c r="F43" s="15">
        <v>1155</v>
      </c>
      <c r="G43" s="15">
        <v>1221</v>
      </c>
      <c r="H43" s="28">
        <v>1211</v>
      </c>
      <c r="I43" s="28">
        <v>1393</v>
      </c>
      <c r="J43" s="33">
        <v>1504</v>
      </c>
      <c r="K43" s="33">
        <v>1562</v>
      </c>
      <c r="L43" s="33">
        <v>1535</v>
      </c>
      <c r="M43" s="70">
        <v>1109</v>
      </c>
      <c r="N43" s="42"/>
    </row>
    <row r="44" spans="1:14" ht="18.75" x14ac:dyDescent="0.25">
      <c r="A44" s="241" t="s">
        <v>7</v>
      </c>
      <c r="B44" s="242"/>
      <c r="C44" s="69">
        <v>95</v>
      </c>
      <c r="D44" s="15">
        <v>108</v>
      </c>
      <c r="E44" s="15">
        <v>116</v>
      </c>
      <c r="F44" s="15">
        <v>130</v>
      </c>
      <c r="G44" s="15">
        <v>108</v>
      </c>
      <c r="H44" s="28">
        <v>126</v>
      </c>
      <c r="I44" s="28">
        <v>144</v>
      </c>
      <c r="J44" s="33">
        <v>172</v>
      </c>
      <c r="K44" s="33">
        <v>156</v>
      </c>
      <c r="L44" s="33">
        <v>154</v>
      </c>
      <c r="M44" s="70">
        <v>179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26244</v>
      </c>
      <c r="D45" s="172">
        <f t="shared" ref="D45:I45" si="1">+SUM(D39:D44)</f>
        <v>25777</v>
      </c>
      <c r="E45" s="172">
        <f t="shared" si="1"/>
        <v>27652</v>
      </c>
      <c r="F45" s="172">
        <f t="shared" si="1"/>
        <v>28641</v>
      </c>
      <c r="G45" s="172">
        <f t="shared" si="1"/>
        <v>29257</v>
      </c>
      <c r="H45" s="175">
        <f t="shared" si="1"/>
        <v>30030</v>
      </c>
      <c r="I45" s="175">
        <f t="shared" si="1"/>
        <v>29748</v>
      </c>
      <c r="J45" s="166">
        <f>+SUM(J39:J44)</f>
        <v>30708</v>
      </c>
      <c r="K45" s="166">
        <f>+SUM(K39:K44)</f>
        <v>31351</v>
      </c>
      <c r="L45" s="166">
        <f>+SUM(L39:L44)</f>
        <v>31927</v>
      </c>
      <c r="M45" s="167">
        <f>+SUM(M39:M44)</f>
        <v>30668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990</v>
      </c>
      <c r="D50" s="64">
        <v>919</v>
      </c>
      <c r="E50" s="64">
        <v>960</v>
      </c>
      <c r="F50" s="64">
        <v>974</v>
      </c>
      <c r="G50" s="64">
        <v>1154</v>
      </c>
      <c r="H50" s="65">
        <v>1234</v>
      </c>
      <c r="I50" s="65">
        <v>1213</v>
      </c>
      <c r="J50" s="66">
        <v>795</v>
      </c>
      <c r="K50" s="66">
        <v>818</v>
      </c>
      <c r="L50" s="66">
        <v>818</v>
      </c>
      <c r="M50" s="68">
        <v>844</v>
      </c>
    </row>
    <row r="51" spans="1:13" ht="18.75" x14ac:dyDescent="0.25">
      <c r="A51" s="245" t="s">
        <v>46</v>
      </c>
      <c r="B51" s="246"/>
      <c r="C51" s="69">
        <v>327</v>
      </c>
      <c r="D51" s="15">
        <v>338</v>
      </c>
      <c r="E51" s="15">
        <v>358</v>
      </c>
      <c r="F51" s="15">
        <v>344</v>
      </c>
      <c r="G51" s="15">
        <v>368</v>
      </c>
      <c r="H51" s="28">
        <v>381</v>
      </c>
      <c r="I51" s="28">
        <v>414</v>
      </c>
      <c r="J51" s="33">
        <v>416</v>
      </c>
      <c r="K51" s="33">
        <v>437</v>
      </c>
      <c r="L51" s="33">
        <v>513</v>
      </c>
      <c r="M51" s="70">
        <v>557</v>
      </c>
    </row>
    <row r="52" spans="1:13" ht="18.75" x14ac:dyDescent="0.25">
      <c r="A52" s="245" t="s">
        <v>27</v>
      </c>
      <c r="B52" s="246"/>
      <c r="C52" s="69">
        <v>7967</v>
      </c>
      <c r="D52" s="15">
        <v>7758</v>
      </c>
      <c r="E52" s="15">
        <v>8191</v>
      </c>
      <c r="F52" s="15">
        <v>8251</v>
      </c>
      <c r="G52" s="15">
        <v>8272</v>
      </c>
      <c r="H52" s="28">
        <v>8290</v>
      </c>
      <c r="I52" s="28">
        <v>8132</v>
      </c>
      <c r="J52" s="33">
        <v>7901</v>
      </c>
      <c r="K52" s="33">
        <v>7925</v>
      </c>
      <c r="L52" s="33">
        <v>8021</v>
      </c>
      <c r="M52" s="70">
        <v>7428</v>
      </c>
    </row>
    <row r="53" spans="1:13" ht="18.75" x14ac:dyDescent="0.25">
      <c r="A53" s="245" t="s">
        <v>47</v>
      </c>
      <c r="B53" s="246"/>
      <c r="C53" s="69">
        <v>767</v>
      </c>
      <c r="D53" s="15">
        <v>747</v>
      </c>
      <c r="E53" s="15">
        <v>729</v>
      </c>
      <c r="F53" s="15">
        <v>738</v>
      </c>
      <c r="G53" s="15">
        <v>691</v>
      </c>
      <c r="H53" s="28">
        <v>855</v>
      </c>
      <c r="I53" s="28">
        <v>910</v>
      </c>
      <c r="J53" s="33">
        <v>964</v>
      </c>
      <c r="K53" s="33">
        <v>953</v>
      </c>
      <c r="L53" s="33">
        <v>898</v>
      </c>
      <c r="M53" s="70">
        <v>846</v>
      </c>
    </row>
    <row r="54" spans="1:13" ht="18.75" x14ac:dyDescent="0.25">
      <c r="A54" s="245" t="s">
        <v>48</v>
      </c>
      <c r="B54" s="246"/>
      <c r="C54" s="69">
        <v>1389</v>
      </c>
      <c r="D54" s="15">
        <v>1418</v>
      </c>
      <c r="E54" s="15">
        <v>1380</v>
      </c>
      <c r="F54" s="15">
        <v>1420</v>
      </c>
      <c r="G54" s="15">
        <v>1460</v>
      </c>
      <c r="H54" s="28">
        <v>1511</v>
      </c>
      <c r="I54" s="28">
        <v>1557</v>
      </c>
      <c r="J54" s="33">
        <v>1736</v>
      </c>
      <c r="K54" s="33">
        <v>1771</v>
      </c>
      <c r="L54" s="33">
        <v>1882</v>
      </c>
      <c r="M54" s="70">
        <v>1906</v>
      </c>
    </row>
    <row r="55" spans="1:13" ht="18.75" x14ac:dyDescent="0.25">
      <c r="A55" s="245" t="s">
        <v>59</v>
      </c>
      <c r="B55" s="246"/>
      <c r="C55" s="69">
        <v>7112</v>
      </c>
      <c r="D55" s="15">
        <v>6718</v>
      </c>
      <c r="E55" s="15">
        <v>6992</v>
      </c>
      <c r="F55" s="15">
        <v>7348</v>
      </c>
      <c r="G55" s="15">
        <v>7642</v>
      </c>
      <c r="H55" s="28">
        <v>8256</v>
      </c>
      <c r="I55" s="28">
        <v>8398</v>
      </c>
      <c r="J55" s="33">
        <v>9514</v>
      </c>
      <c r="K55" s="33">
        <v>9980</v>
      </c>
      <c r="L55" s="33">
        <v>10219</v>
      </c>
      <c r="M55" s="70">
        <v>9894</v>
      </c>
    </row>
    <row r="56" spans="1:13" ht="18.75" x14ac:dyDescent="0.25">
      <c r="A56" s="245" t="s">
        <v>49</v>
      </c>
      <c r="B56" s="246"/>
      <c r="C56" s="69">
        <v>6777</v>
      </c>
      <c r="D56" s="15">
        <v>6873</v>
      </c>
      <c r="E56" s="15">
        <v>7928</v>
      </c>
      <c r="F56" s="15">
        <v>8388</v>
      </c>
      <c r="G56" s="15">
        <v>8382</v>
      </c>
      <c r="H56" s="28">
        <v>8223</v>
      </c>
      <c r="I56" s="28">
        <v>7850</v>
      </c>
      <c r="J56" s="33">
        <v>8063</v>
      </c>
      <c r="K56" s="33">
        <v>8112</v>
      </c>
      <c r="L56" s="33">
        <v>8092</v>
      </c>
      <c r="M56" s="70">
        <v>7701</v>
      </c>
    </row>
    <row r="57" spans="1:13" ht="18.75" x14ac:dyDescent="0.25">
      <c r="A57" s="245" t="s">
        <v>28</v>
      </c>
      <c r="B57" s="246"/>
      <c r="C57" s="69">
        <v>915</v>
      </c>
      <c r="D57" s="15">
        <v>1006</v>
      </c>
      <c r="E57" s="15">
        <v>1114</v>
      </c>
      <c r="F57" s="15">
        <v>1178</v>
      </c>
      <c r="G57" s="15">
        <v>1288</v>
      </c>
      <c r="H57" s="28">
        <v>1280</v>
      </c>
      <c r="I57" s="28">
        <v>1274</v>
      </c>
      <c r="J57" s="33">
        <v>1319</v>
      </c>
      <c r="K57" s="33">
        <v>1355</v>
      </c>
      <c r="L57" s="33">
        <v>1356</v>
      </c>
      <c r="M57" s="70">
        <v>1303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128</v>
      </c>
      <c r="M58" s="74">
        <v>189</v>
      </c>
    </row>
    <row r="59" spans="1:13" ht="19.5" thickBot="1" x14ac:dyDescent="0.3">
      <c r="A59" s="250" t="s">
        <v>8</v>
      </c>
      <c r="B59" s="251"/>
      <c r="C59" s="174">
        <f>+SUM(C50:C58)</f>
        <v>26244</v>
      </c>
      <c r="D59" s="172">
        <f>+SUM(D50:D58)</f>
        <v>25777</v>
      </c>
      <c r="E59" s="172">
        <f t="shared" ref="E59:L59" si="2">+SUM(E50:E58)</f>
        <v>27652</v>
      </c>
      <c r="F59" s="172">
        <f t="shared" si="2"/>
        <v>28641</v>
      </c>
      <c r="G59" s="172">
        <f t="shared" si="2"/>
        <v>29257</v>
      </c>
      <c r="H59" s="172">
        <f t="shared" si="2"/>
        <v>30030</v>
      </c>
      <c r="I59" s="172">
        <f t="shared" si="2"/>
        <v>29748</v>
      </c>
      <c r="J59" s="172">
        <f t="shared" si="2"/>
        <v>30708</v>
      </c>
      <c r="K59" s="172">
        <f t="shared" si="2"/>
        <v>31351</v>
      </c>
      <c r="L59" s="172">
        <f t="shared" si="2"/>
        <v>31927</v>
      </c>
      <c r="M59" s="167">
        <f>+SUM(M50:M58)</f>
        <v>30668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8216</v>
      </c>
      <c r="H65" s="33">
        <v>8243</v>
      </c>
      <c r="I65" s="33">
        <v>8083</v>
      </c>
      <c r="J65" s="33">
        <v>7851</v>
      </c>
      <c r="K65" s="32">
        <v>7875</v>
      </c>
      <c r="L65" s="32">
        <v>7966</v>
      </c>
      <c r="M65" s="62">
        <v>7386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496</v>
      </c>
      <c r="H66" s="33">
        <v>507</v>
      </c>
      <c r="I66" s="33">
        <v>545</v>
      </c>
      <c r="J66" s="33">
        <v>571</v>
      </c>
      <c r="K66" s="32">
        <v>593</v>
      </c>
      <c r="L66" s="32">
        <v>694</v>
      </c>
      <c r="M66" s="62">
        <v>704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1481</v>
      </c>
      <c r="H67" s="33">
        <v>1460</v>
      </c>
      <c r="I67" s="33">
        <v>1461</v>
      </c>
      <c r="J67" s="33">
        <v>1526</v>
      </c>
      <c r="K67" s="32">
        <v>1840</v>
      </c>
      <c r="L67" s="32">
        <v>1532</v>
      </c>
      <c r="M67" s="62">
        <v>1450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7316</v>
      </c>
      <c r="H68" s="33">
        <v>8033</v>
      </c>
      <c r="I68" s="33">
        <v>8220</v>
      </c>
      <c r="J68" s="33">
        <v>8910</v>
      </c>
      <c r="K68" s="32">
        <v>9114</v>
      </c>
      <c r="L68" s="32">
        <v>9784</v>
      </c>
      <c r="M68" s="62">
        <v>9649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1912</v>
      </c>
      <c r="H69" s="33">
        <v>1892</v>
      </c>
      <c r="I69" s="33">
        <v>1881</v>
      </c>
      <c r="J69" s="33">
        <v>2018</v>
      </c>
      <c r="K69" s="32">
        <v>2021</v>
      </c>
      <c r="L69" s="32">
        <v>2011</v>
      </c>
      <c r="M69" s="62">
        <v>1897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1019</v>
      </c>
      <c r="H70" s="33">
        <v>1116</v>
      </c>
      <c r="I70" s="33">
        <v>829</v>
      </c>
      <c r="J70" s="33">
        <v>901</v>
      </c>
      <c r="K70" s="32">
        <v>899</v>
      </c>
      <c r="L70" s="32">
        <v>948</v>
      </c>
      <c r="M70" s="62">
        <v>978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6830</v>
      </c>
      <c r="H71" s="33">
        <v>6570</v>
      </c>
      <c r="I71" s="33">
        <v>6479</v>
      </c>
      <c r="J71" s="33">
        <v>6618</v>
      </c>
      <c r="K71" s="32">
        <v>6692</v>
      </c>
      <c r="L71" s="32">
        <v>6729</v>
      </c>
      <c r="M71" s="62">
        <v>6380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1296</v>
      </c>
      <c r="H72" s="33">
        <v>1350</v>
      </c>
      <c r="I72" s="33">
        <v>1326</v>
      </c>
      <c r="J72" s="33">
        <v>1339</v>
      </c>
      <c r="K72" s="32">
        <v>1353</v>
      </c>
      <c r="L72" s="32">
        <v>1364</v>
      </c>
      <c r="M72" s="62">
        <v>1378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691</v>
      </c>
      <c r="H73" s="33">
        <v>855</v>
      </c>
      <c r="I73" s="33">
        <v>910</v>
      </c>
      <c r="J73" s="33">
        <v>964</v>
      </c>
      <c r="K73" s="32">
        <v>953</v>
      </c>
      <c r="L73" s="32">
        <v>898</v>
      </c>
      <c r="M73" s="62">
        <v>846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4</v>
      </c>
      <c r="I74" s="33">
        <v>14</v>
      </c>
      <c r="J74" s="33">
        <v>10</v>
      </c>
      <c r="K74" s="32">
        <v>11</v>
      </c>
      <c r="L74" s="32">
        <v>1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29257</v>
      </c>
      <c r="H76" s="172">
        <f t="shared" si="3"/>
        <v>30030</v>
      </c>
      <c r="I76" s="172">
        <f t="shared" ref="I76:M76" si="4">+SUM(I64:I75)</f>
        <v>29748</v>
      </c>
      <c r="J76" s="172">
        <f t="shared" si="4"/>
        <v>30708</v>
      </c>
      <c r="K76" s="172">
        <f t="shared" si="4"/>
        <v>31351</v>
      </c>
      <c r="L76" s="172">
        <f t="shared" si="4"/>
        <v>31927</v>
      </c>
      <c r="M76" s="173">
        <f t="shared" si="4"/>
        <v>30668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21068</v>
      </c>
      <c r="D82" s="84">
        <v>20414</v>
      </c>
      <c r="E82" s="84">
        <v>22028</v>
      </c>
      <c r="F82" s="84">
        <v>22523</v>
      </c>
      <c r="G82" s="84">
        <v>22840</v>
      </c>
      <c r="H82" s="85">
        <v>23016</v>
      </c>
      <c r="I82" s="85">
        <v>23791</v>
      </c>
      <c r="J82" s="85">
        <v>24413</v>
      </c>
      <c r="K82" s="86">
        <v>24996</v>
      </c>
      <c r="L82" s="86">
        <v>25436</v>
      </c>
      <c r="M82" s="87">
        <v>24353</v>
      </c>
    </row>
    <row r="83" spans="1:13" ht="18.75" x14ac:dyDescent="0.25">
      <c r="A83" s="241" t="s">
        <v>31</v>
      </c>
      <c r="B83" s="242"/>
      <c r="C83" s="63">
        <v>5176</v>
      </c>
      <c r="D83" s="15">
        <v>5272</v>
      </c>
      <c r="E83" s="15">
        <v>5391</v>
      </c>
      <c r="F83" s="15">
        <v>5428</v>
      </c>
      <c r="G83" s="15">
        <v>5177</v>
      </c>
      <c r="H83" s="28">
        <v>5098</v>
      </c>
      <c r="I83" s="28">
        <v>4088</v>
      </c>
      <c r="J83" s="28">
        <v>3804</v>
      </c>
      <c r="K83" s="32">
        <v>3374</v>
      </c>
      <c r="L83" s="32">
        <v>3238</v>
      </c>
      <c r="M83" s="88">
        <v>2977</v>
      </c>
    </row>
    <row r="84" spans="1:13" ht="18.75" x14ac:dyDescent="0.25">
      <c r="A84" s="241" t="s">
        <v>32</v>
      </c>
      <c r="B84" s="242"/>
      <c r="C84" s="63">
        <v>0</v>
      </c>
      <c r="D84" s="15">
        <v>91</v>
      </c>
      <c r="E84" s="15">
        <v>233</v>
      </c>
      <c r="F84" s="15">
        <v>690</v>
      </c>
      <c r="G84" s="15">
        <v>1240</v>
      </c>
      <c r="H84" s="28">
        <v>1916</v>
      </c>
      <c r="I84" s="28">
        <v>1869</v>
      </c>
      <c r="J84" s="28">
        <v>2491</v>
      </c>
      <c r="K84" s="32">
        <v>2981</v>
      </c>
      <c r="L84" s="32">
        <v>3253</v>
      </c>
      <c r="M84" s="88">
        <v>3338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26244</v>
      </c>
      <c r="D87" s="164">
        <f t="shared" ref="D87:H87" si="5">+SUM(D82:D86)</f>
        <v>25777</v>
      </c>
      <c r="E87" s="164">
        <f t="shared" si="5"/>
        <v>27652</v>
      </c>
      <c r="F87" s="164">
        <f t="shared" si="5"/>
        <v>28641</v>
      </c>
      <c r="G87" s="164">
        <f t="shared" si="5"/>
        <v>29257</v>
      </c>
      <c r="H87" s="165">
        <f t="shared" si="5"/>
        <v>30030</v>
      </c>
      <c r="I87" s="165">
        <f>+SUM(I82:I86)</f>
        <v>29748</v>
      </c>
      <c r="J87" s="165">
        <f>+SUM(J82:J86)</f>
        <v>30708</v>
      </c>
      <c r="K87" s="166">
        <f>+SUM(K82:K86)</f>
        <v>31351</v>
      </c>
      <c r="L87" s="166">
        <f>+SUM(L82:L86)</f>
        <v>31927</v>
      </c>
      <c r="M87" s="167">
        <f>+SUM(M82:M86)</f>
        <v>30668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11559</v>
      </c>
      <c r="D93" s="91">
        <v>11384</v>
      </c>
      <c r="E93" s="91">
        <v>12576</v>
      </c>
      <c r="F93" s="91">
        <v>13114</v>
      </c>
      <c r="G93" s="91">
        <v>13375</v>
      </c>
      <c r="H93" s="92">
        <v>13707</v>
      </c>
      <c r="I93" s="92">
        <v>13716</v>
      </c>
      <c r="J93" s="86">
        <v>14340</v>
      </c>
      <c r="K93" s="86">
        <v>14717</v>
      </c>
      <c r="L93" s="86">
        <v>14744</v>
      </c>
      <c r="M93" s="87">
        <v>14061</v>
      </c>
    </row>
    <row r="94" spans="1:13" ht="18.75" x14ac:dyDescent="0.25">
      <c r="A94" s="275" t="s">
        <v>35</v>
      </c>
      <c r="B94" s="276"/>
      <c r="C94" s="63">
        <v>14685</v>
      </c>
      <c r="D94" s="15">
        <v>14393</v>
      </c>
      <c r="E94" s="15">
        <v>15076</v>
      </c>
      <c r="F94" s="15">
        <v>15527</v>
      </c>
      <c r="G94" s="15">
        <v>15882</v>
      </c>
      <c r="H94" s="28">
        <v>16323</v>
      </c>
      <c r="I94" s="28">
        <v>16032</v>
      </c>
      <c r="J94" s="28">
        <v>16368</v>
      </c>
      <c r="K94" s="32">
        <v>16634</v>
      </c>
      <c r="L94" s="32">
        <v>17183</v>
      </c>
      <c r="M94" s="88">
        <v>16607</v>
      </c>
    </row>
    <row r="95" spans="1:13" ht="19.5" thickBot="1" x14ac:dyDescent="0.3">
      <c r="A95" s="250" t="s">
        <v>8</v>
      </c>
      <c r="B95" s="251"/>
      <c r="C95" s="158">
        <f>+SUM(C93:C94)</f>
        <v>26244</v>
      </c>
      <c r="D95" s="164">
        <f t="shared" ref="D95:M95" si="6">+SUM(D93:D94)</f>
        <v>25777</v>
      </c>
      <c r="E95" s="164">
        <f t="shared" si="6"/>
        <v>27652</v>
      </c>
      <c r="F95" s="164">
        <f t="shared" si="6"/>
        <v>28641</v>
      </c>
      <c r="G95" s="164">
        <f t="shared" si="6"/>
        <v>29257</v>
      </c>
      <c r="H95" s="165">
        <f t="shared" si="6"/>
        <v>30030</v>
      </c>
      <c r="I95" s="165">
        <f t="shared" si="6"/>
        <v>29748</v>
      </c>
      <c r="J95" s="165">
        <f t="shared" si="6"/>
        <v>30708</v>
      </c>
      <c r="K95" s="166">
        <f t="shared" si="6"/>
        <v>31351</v>
      </c>
      <c r="L95" s="166">
        <f t="shared" si="6"/>
        <v>31927</v>
      </c>
      <c r="M95" s="167">
        <f t="shared" si="6"/>
        <v>30668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0.12704026115342765</v>
      </c>
      <c r="D100" s="209">
        <v>0.25110024449877749</v>
      </c>
      <c r="E100" s="209">
        <v>0.1052012929767852</v>
      </c>
      <c r="F100" s="209">
        <v>9.8165848617928181E-2</v>
      </c>
      <c r="G100" s="210">
        <v>7.8398863098057797E-2</v>
      </c>
    </row>
    <row r="101" spans="1:10" ht="18.75" x14ac:dyDescent="0.25">
      <c r="A101" s="275" t="s">
        <v>4</v>
      </c>
      <c r="B101" s="276"/>
      <c r="C101" s="209">
        <v>7.4471413884046309E-2</v>
      </c>
      <c r="D101" s="209">
        <v>5.7591388203633104E-2</v>
      </c>
      <c r="E101" s="209">
        <v>4.1386376798681339E-2</v>
      </c>
      <c r="F101" s="209">
        <v>3.5089246843709183E-2</v>
      </c>
      <c r="G101" s="210">
        <v>3.2529808190772419E-2</v>
      </c>
    </row>
    <row r="102" spans="1:10" ht="19.5" thickBot="1" x14ac:dyDescent="0.3">
      <c r="A102" s="250" t="s">
        <v>41</v>
      </c>
      <c r="B102" s="251"/>
      <c r="C102" s="162">
        <v>8.1890428840173529E-2</v>
      </c>
      <c r="D102" s="162">
        <v>8.7587644494978203E-2</v>
      </c>
      <c r="E102" s="162">
        <v>4.978723404255319E-2</v>
      </c>
      <c r="F102" s="162">
        <v>4.4186133154502441E-2</v>
      </c>
      <c r="G102" s="163">
        <v>3.9605407380343439E-2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1974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6</v>
      </c>
      <c r="J109"/>
    </row>
    <row r="110" spans="1:10" ht="18.75" x14ac:dyDescent="0.25">
      <c r="A110" s="217" t="s">
        <v>3</v>
      </c>
      <c r="B110" s="249"/>
      <c r="C110" s="63">
        <f t="shared" si="7"/>
        <v>2075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15</v>
      </c>
      <c r="J110"/>
    </row>
    <row r="111" spans="1:10" ht="18.75" x14ac:dyDescent="0.25">
      <c r="A111" s="217" t="s">
        <v>4</v>
      </c>
      <c r="B111" s="249"/>
      <c r="C111" s="63">
        <f t="shared" si="7"/>
        <v>24340</v>
      </c>
      <c r="D111" s="95">
        <v>17141</v>
      </c>
      <c r="E111" s="96">
        <f t="shared" si="8"/>
        <v>0.70423171733771572</v>
      </c>
      <c r="G111" s="217" t="s">
        <v>4</v>
      </c>
      <c r="H111" s="218"/>
      <c r="I111" s="98">
        <v>66</v>
      </c>
      <c r="J111"/>
    </row>
    <row r="112" spans="1:10" ht="18.75" x14ac:dyDescent="0.25">
      <c r="A112" s="217" t="s">
        <v>5</v>
      </c>
      <c r="B112" s="249"/>
      <c r="C112" s="63">
        <f t="shared" si="7"/>
        <v>991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43</v>
      </c>
      <c r="J112"/>
    </row>
    <row r="113" spans="1:10" ht="18.75" x14ac:dyDescent="0.25">
      <c r="A113" s="217" t="s">
        <v>6</v>
      </c>
      <c r="B113" s="249"/>
      <c r="C113" s="63">
        <f t="shared" si="7"/>
        <v>1109</v>
      </c>
      <c r="D113" s="95">
        <v>155</v>
      </c>
      <c r="E113" s="96">
        <f t="shared" si="8"/>
        <v>0.13976555455365194</v>
      </c>
      <c r="G113" s="217" t="s">
        <v>6</v>
      </c>
      <c r="H113" s="218"/>
      <c r="I113" s="98">
        <v>41</v>
      </c>
      <c r="J113"/>
    </row>
    <row r="114" spans="1:10" ht="18.75" x14ac:dyDescent="0.25">
      <c r="A114" s="217" t="s">
        <v>7</v>
      </c>
      <c r="B114" s="249"/>
      <c r="C114" s="63">
        <f t="shared" si="7"/>
        <v>179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30668</v>
      </c>
      <c r="D115" s="159">
        <f>+SUM(D109:D114)</f>
        <v>17296</v>
      </c>
      <c r="E115" s="160">
        <f t="shared" si="8"/>
        <v>0.56397547932698577</v>
      </c>
      <c r="G115" s="257" t="s">
        <v>8</v>
      </c>
      <c r="H115" s="292"/>
      <c r="I115" s="161">
        <f>+SUM(I109:I114)</f>
        <v>181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12167</v>
      </c>
      <c r="D123" s="303">
        <f>+C123+C124</f>
        <v>21248</v>
      </c>
      <c r="E123" s="103">
        <v>6926</v>
      </c>
      <c r="F123" s="303">
        <f>+E123+E124</f>
        <v>13178</v>
      </c>
      <c r="G123" s="67">
        <v>5841</v>
      </c>
      <c r="H123" s="305">
        <f>+G123+G124</f>
        <v>10876</v>
      </c>
    </row>
    <row r="124" spans="1:10" ht="18.75" x14ac:dyDescent="0.25">
      <c r="A124" s="227"/>
      <c r="B124" s="105">
        <v>2</v>
      </c>
      <c r="C124" s="99">
        <v>9081</v>
      </c>
      <c r="D124" s="223"/>
      <c r="E124" s="99">
        <v>6252</v>
      </c>
      <c r="F124" s="223"/>
      <c r="G124" s="99">
        <v>5035</v>
      </c>
      <c r="H124" s="223"/>
    </row>
    <row r="125" spans="1:10" ht="18.75" x14ac:dyDescent="0.25">
      <c r="A125" s="226">
        <v>2017</v>
      </c>
      <c r="B125" s="106">
        <v>1</v>
      </c>
      <c r="C125" s="100">
        <v>9247</v>
      </c>
      <c r="D125" s="222">
        <f>+C125+C126</f>
        <v>17847</v>
      </c>
      <c r="E125" s="100">
        <v>5272</v>
      </c>
      <c r="F125" s="222">
        <f>+E125+E126</f>
        <v>10586</v>
      </c>
      <c r="G125" s="100">
        <v>4222</v>
      </c>
      <c r="H125" s="222">
        <f>+G125+G126</f>
        <v>8618</v>
      </c>
    </row>
    <row r="126" spans="1:10" ht="18.75" x14ac:dyDescent="0.25">
      <c r="A126" s="227"/>
      <c r="B126" s="105">
        <v>2</v>
      </c>
      <c r="C126" s="99">
        <v>8600</v>
      </c>
      <c r="D126" s="223"/>
      <c r="E126" s="99">
        <v>5314</v>
      </c>
      <c r="F126" s="223"/>
      <c r="G126" s="99">
        <v>4396</v>
      </c>
      <c r="H126" s="223"/>
    </row>
    <row r="127" spans="1:10" ht="18.75" x14ac:dyDescent="0.25">
      <c r="A127" s="226">
        <v>2018</v>
      </c>
      <c r="B127" s="106">
        <v>1</v>
      </c>
      <c r="C127" s="100">
        <v>16505</v>
      </c>
      <c r="D127" s="222">
        <f>+C127+C128</f>
        <v>25573</v>
      </c>
      <c r="E127" s="100">
        <v>5096</v>
      </c>
      <c r="F127" s="222">
        <f>+E127+E128</f>
        <v>10376</v>
      </c>
      <c r="G127" s="100">
        <v>4243</v>
      </c>
      <c r="H127" s="222">
        <f>+G127+G128</f>
        <v>8711</v>
      </c>
    </row>
    <row r="128" spans="1:10" ht="18.75" x14ac:dyDescent="0.25">
      <c r="A128" s="227"/>
      <c r="B128" s="105">
        <v>2</v>
      </c>
      <c r="C128" s="99">
        <v>9068</v>
      </c>
      <c r="D128" s="223"/>
      <c r="E128" s="99">
        <v>5280</v>
      </c>
      <c r="F128" s="223"/>
      <c r="G128" s="99">
        <v>4468</v>
      </c>
      <c r="H128" s="223"/>
    </row>
    <row r="129" spans="1:28" ht="18.75" x14ac:dyDescent="0.25">
      <c r="A129" s="226">
        <v>2019</v>
      </c>
      <c r="B129" s="106">
        <v>1</v>
      </c>
      <c r="C129" s="100">
        <v>8977</v>
      </c>
      <c r="D129" s="222">
        <f>+C129+C130</f>
        <v>19868</v>
      </c>
      <c r="E129" s="100">
        <v>8978</v>
      </c>
      <c r="F129" s="222">
        <f>+E129+E130</f>
        <v>13655</v>
      </c>
      <c r="G129" s="100">
        <v>4715</v>
      </c>
      <c r="H129" s="222">
        <f>+G129+G130</f>
        <v>9223</v>
      </c>
    </row>
    <row r="130" spans="1:28" ht="18.75" x14ac:dyDescent="0.25">
      <c r="A130" s="227"/>
      <c r="B130" s="105">
        <v>2</v>
      </c>
      <c r="C130" s="99">
        <v>10891</v>
      </c>
      <c r="D130" s="223"/>
      <c r="E130" s="99">
        <v>4677</v>
      </c>
      <c r="F130" s="223"/>
      <c r="G130" s="99">
        <v>4508</v>
      </c>
      <c r="H130" s="223"/>
    </row>
    <row r="131" spans="1:28" ht="18.75" x14ac:dyDescent="0.25">
      <c r="A131" s="226">
        <v>2022</v>
      </c>
      <c r="B131" s="106">
        <v>1</v>
      </c>
      <c r="C131" s="100">
        <v>14105</v>
      </c>
      <c r="D131" s="222">
        <f>+C131+C132</f>
        <v>22964</v>
      </c>
      <c r="E131" s="100">
        <v>6694</v>
      </c>
      <c r="F131" s="222">
        <f>+E131+E132</f>
        <v>10763</v>
      </c>
      <c r="G131" s="100">
        <v>5423</v>
      </c>
      <c r="H131" s="222">
        <f>+G131+G132</f>
        <v>9807</v>
      </c>
    </row>
    <row r="132" spans="1:28" ht="18.75" x14ac:dyDescent="0.25">
      <c r="A132" s="227"/>
      <c r="B132" s="105">
        <v>2</v>
      </c>
      <c r="C132" s="99">
        <v>8859</v>
      </c>
      <c r="D132" s="223"/>
      <c r="E132" s="99">
        <v>4069</v>
      </c>
      <c r="F132" s="223"/>
      <c r="G132" s="99">
        <v>4384</v>
      </c>
      <c r="H132" s="223"/>
    </row>
    <row r="133" spans="1:28" ht="18.75" x14ac:dyDescent="0.25">
      <c r="A133" s="226">
        <v>2021</v>
      </c>
      <c r="B133" s="106">
        <v>1</v>
      </c>
      <c r="C133" s="100">
        <v>15885</v>
      </c>
      <c r="D133" s="222">
        <f>+C133+C134</f>
        <v>22721</v>
      </c>
      <c r="E133" s="100">
        <v>5127</v>
      </c>
      <c r="F133" s="222">
        <f>+E133+E134</f>
        <v>9037</v>
      </c>
      <c r="G133" s="100">
        <v>5105</v>
      </c>
      <c r="H133" s="222">
        <f>+G133+G134</f>
        <v>9237</v>
      </c>
    </row>
    <row r="134" spans="1:28" ht="18.75" x14ac:dyDescent="0.25">
      <c r="A134" s="227"/>
      <c r="B134" s="105">
        <v>2</v>
      </c>
      <c r="C134" s="99">
        <v>6836</v>
      </c>
      <c r="D134" s="223"/>
      <c r="E134" s="99">
        <v>3910</v>
      </c>
      <c r="F134" s="223"/>
      <c r="G134" s="99">
        <v>4132</v>
      </c>
      <c r="H134" s="223"/>
    </row>
    <row r="135" spans="1:28" ht="18.75" x14ac:dyDescent="0.25">
      <c r="A135" s="254">
        <v>2022</v>
      </c>
      <c r="B135" s="107">
        <v>1</v>
      </c>
      <c r="C135" s="101">
        <v>15524</v>
      </c>
      <c r="D135" s="271">
        <f>+C135+C136</f>
        <v>27434</v>
      </c>
      <c r="E135" s="101">
        <v>4159</v>
      </c>
      <c r="F135" s="271">
        <f>+E135+E136</f>
        <v>8397</v>
      </c>
      <c r="G135" s="101">
        <v>4496</v>
      </c>
      <c r="H135" s="271">
        <f>+G135+G136</f>
        <v>9694</v>
      </c>
    </row>
    <row r="136" spans="1:28" ht="19.5" thickBot="1" x14ac:dyDescent="0.3">
      <c r="A136" s="255"/>
      <c r="B136" s="108">
        <v>2</v>
      </c>
      <c r="C136" s="102">
        <v>11910</v>
      </c>
      <c r="D136" s="272"/>
      <c r="E136" s="102">
        <v>4238</v>
      </c>
      <c r="F136" s="272"/>
      <c r="G136" s="102">
        <v>5198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5</v>
      </c>
      <c r="D141" s="110">
        <f t="shared" si="9"/>
        <v>0</v>
      </c>
      <c r="E141" s="110">
        <f t="shared" si="9"/>
        <v>580</v>
      </c>
      <c r="F141" s="110">
        <f t="shared" si="9"/>
        <v>644</v>
      </c>
      <c r="G141" s="110">
        <f t="shared" si="9"/>
        <v>583</v>
      </c>
      <c r="H141" s="110">
        <f t="shared" si="9"/>
        <v>75</v>
      </c>
      <c r="I141" s="111">
        <f t="shared" si="9"/>
        <v>0</v>
      </c>
      <c r="J141" s="229">
        <f>+SUM(B141:I141)</f>
        <v>1887</v>
      </c>
      <c r="M141" s="3">
        <v>0</v>
      </c>
      <c r="N141" s="22">
        <v>5</v>
      </c>
      <c r="O141" s="22">
        <v>0</v>
      </c>
      <c r="P141" s="22">
        <v>580</v>
      </c>
      <c r="Q141" s="22">
        <v>644</v>
      </c>
      <c r="R141" s="22">
        <v>583</v>
      </c>
      <c r="S141" s="22">
        <v>75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2.6497085320614732E-3</v>
      </c>
      <c r="D142" s="113">
        <f t="shared" si="10"/>
        <v>0</v>
      </c>
      <c r="E142" s="113">
        <f>+IF($J$141=0,"",(E141/$J$141))</f>
        <v>0.30736618971913088</v>
      </c>
      <c r="F142" s="113">
        <f>+IF($J$141=0,"",(F141/$J$141))</f>
        <v>0.34128245892951775</v>
      </c>
      <c r="G142" s="113">
        <f t="shared" si="10"/>
        <v>0.30895601483836777</v>
      </c>
      <c r="H142" s="113">
        <f t="shared" si="10"/>
        <v>3.9745627980922099E-2</v>
      </c>
      <c r="I142" s="114">
        <f>+IF($J$141=0,"",(I141/$J$141))</f>
        <v>0</v>
      </c>
      <c r="J142" s="230"/>
      <c r="M142" s="3">
        <v>9</v>
      </c>
      <c r="N142" s="22">
        <v>0</v>
      </c>
      <c r="O142" s="22">
        <v>0</v>
      </c>
      <c r="P142" s="22">
        <v>0</v>
      </c>
      <c r="Q142" s="22">
        <v>971</v>
      </c>
      <c r="R142" s="22">
        <v>912</v>
      </c>
      <c r="S142" s="22">
        <v>177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9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971</v>
      </c>
      <c r="G143" s="116">
        <f t="shared" si="11"/>
        <v>912</v>
      </c>
      <c r="H143" s="116">
        <f t="shared" si="11"/>
        <v>177</v>
      </c>
      <c r="I143" s="117">
        <f t="shared" si="11"/>
        <v>0</v>
      </c>
      <c r="J143" s="224">
        <f>+SUM(B143:I143)</f>
        <v>2069</v>
      </c>
      <c r="M143" s="3">
        <v>7</v>
      </c>
      <c r="N143" s="22">
        <v>0</v>
      </c>
      <c r="O143" s="22">
        <v>0</v>
      </c>
      <c r="P143" s="22">
        <v>0</v>
      </c>
      <c r="Q143" s="22">
        <v>678</v>
      </c>
      <c r="R143" s="22">
        <v>973</v>
      </c>
      <c r="S143" s="22">
        <v>209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4.3499275012083135E-3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</v>
      </c>
      <c r="F144" s="119">
        <f t="shared" si="12"/>
        <v>0.46930884485258578</v>
      </c>
      <c r="G144" s="119">
        <f t="shared" si="12"/>
        <v>0.44079265345577573</v>
      </c>
      <c r="H144" s="119">
        <f t="shared" si="12"/>
        <v>8.554857419043016E-2</v>
      </c>
      <c r="I144" s="120">
        <f t="shared" si="12"/>
        <v>0</v>
      </c>
      <c r="J144" s="225"/>
      <c r="M144" s="3">
        <v>9</v>
      </c>
      <c r="N144" s="3">
        <v>0</v>
      </c>
      <c r="O144" s="3">
        <v>0</v>
      </c>
      <c r="P144" s="3">
        <v>0</v>
      </c>
      <c r="Q144" s="3">
        <v>624</v>
      </c>
      <c r="R144" s="3">
        <v>973</v>
      </c>
      <c r="S144" s="3">
        <v>234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7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678</v>
      </c>
      <c r="G145" s="116">
        <f t="shared" si="13"/>
        <v>973</v>
      </c>
      <c r="H145" s="116">
        <f t="shared" si="13"/>
        <v>209</v>
      </c>
      <c r="I145" s="117">
        <f t="shared" si="13"/>
        <v>0</v>
      </c>
      <c r="J145" s="224">
        <f>+SUM(B145:I145)</f>
        <v>1867</v>
      </c>
      <c r="M145" s="3">
        <v>0</v>
      </c>
      <c r="N145" s="3">
        <v>0</v>
      </c>
      <c r="O145" s="3">
        <v>0</v>
      </c>
      <c r="P145" s="3">
        <v>121</v>
      </c>
      <c r="Q145" s="3">
        <v>244</v>
      </c>
      <c r="R145" s="3">
        <v>811</v>
      </c>
      <c r="S145" s="3">
        <v>260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3.7493304767005891E-3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</v>
      </c>
      <c r="F146" s="119">
        <f t="shared" si="14"/>
        <v>0.3631494376004285</v>
      </c>
      <c r="G146" s="119">
        <f t="shared" si="14"/>
        <v>0.52115693626138193</v>
      </c>
      <c r="H146" s="119">
        <f t="shared" si="14"/>
        <v>0.11194429566148902</v>
      </c>
      <c r="I146" s="120">
        <f t="shared" si="14"/>
        <v>0</v>
      </c>
      <c r="J146" s="225"/>
      <c r="M146" s="3">
        <v>10</v>
      </c>
      <c r="N146" s="3">
        <v>0</v>
      </c>
      <c r="O146" s="3">
        <v>0</v>
      </c>
      <c r="P146" s="3">
        <v>207</v>
      </c>
      <c r="Q146" s="3">
        <v>326</v>
      </c>
      <c r="R146" s="3">
        <v>1016</v>
      </c>
      <c r="S146" s="3">
        <v>301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9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624</v>
      </c>
      <c r="G147" s="116">
        <f t="shared" si="15"/>
        <v>973</v>
      </c>
      <c r="H147" s="116">
        <f t="shared" si="15"/>
        <v>234</v>
      </c>
      <c r="I147" s="117">
        <f t="shared" si="15"/>
        <v>0</v>
      </c>
      <c r="J147" s="224">
        <f>+SUM(B147:I147)</f>
        <v>1840</v>
      </c>
      <c r="M147" s="3">
        <v>8</v>
      </c>
      <c r="N147" s="3">
        <v>0</v>
      </c>
      <c r="O147" s="3">
        <v>0</v>
      </c>
      <c r="P147" s="3">
        <v>187</v>
      </c>
      <c r="Q147" s="3">
        <v>331</v>
      </c>
      <c r="R147" s="3">
        <v>1087</v>
      </c>
      <c r="S147" s="3">
        <v>326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4.8913043478260873E-3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</v>
      </c>
      <c r="F148" s="119">
        <f t="shared" si="16"/>
        <v>0.33913043478260868</v>
      </c>
      <c r="G148" s="119">
        <f t="shared" si="16"/>
        <v>0.52880434782608698</v>
      </c>
      <c r="H148" s="119">
        <f t="shared" si="16"/>
        <v>0.12717391304347825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121</v>
      </c>
      <c r="F149" s="116">
        <f t="shared" si="17"/>
        <v>244</v>
      </c>
      <c r="G149" s="116">
        <f t="shared" si="17"/>
        <v>811</v>
      </c>
      <c r="H149" s="116">
        <f t="shared" si="17"/>
        <v>260</v>
      </c>
      <c r="I149" s="117">
        <f t="shared" si="17"/>
        <v>0</v>
      </c>
      <c r="J149" s="224">
        <f>+SUM(B149:I149)</f>
        <v>1436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8.4261838440111425E-2</v>
      </c>
      <c r="F150" s="119">
        <f t="shared" si="18"/>
        <v>0.16991643454038996</v>
      </c>
      <c r="G150" s="119">
        <f t="shared" si="18"/>
        <v>0.56476323119777161</v>
      </c>
      <c r="H150" s="119">
        <f t="shared" si="18"/>
        <v>0.18105849582172701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207</v>
      </c>
      <c r="F151" s="116">
        <f t="shared" si="19"/>
        <v>326</v>
      </c>
      <c r="G151" s="116">
        <f t="shared" si="19"/>
        <v>1016</v>
      </c>
      <c r="H151" s="116">
        <f t="shared" si="19"/>
        <v>301</v>
      </c>
      <c r="I151" s="117">
        <f t="shared" si="19"/>
        <v>0</v>
      </c>
      <c r="J151" s="224">
        <f>+SUM(B151:I151)</f>
        <v>1860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5.3763440860215058E-3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0.11129032258064517</v>
      </c>
      <c r="F152" s="119">
        <f t="shared" si="20"/>
        <v>0.17526881720430107</v>
      </c>
      <c r="G152" s="119">
        <f t="shared" si="20"/>
        <v>0.54623655913978497</v>
      </c>
      <c r="H152" s="119">
        <f t="shared" si="20"/>
        <v>0.16182795698924732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8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187</v>
      </c>
      <c r="F153" s="122">
        <f t="shared" si="21"/>
        <v>331</v>
      </c>
      <c r="G153" s="122">
        <f t="shared" si="21"/>
        <v>1087</v>
      </c>
      <c r="H153" s="122">
        <f t="shared" si="21"/>
        <v>326</v>
      </c>
      <c r="I153" s="123">
        <f t="shared" si="21"/>
        <v>0</v>
      </c>
      <c r="J153" s="235">
        <f>+SUM(B153:I153)</f>
        <v>1939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4.1258380608561115E-3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9.6441464672511606E-2</v>
      </c>
      <c r="F154" s="125">
        <f t="shared" si="22"/>
        <v>0.1707065497679216</v>
      </c>
      <c r="G154" s="125">
        <f t="shared" si="22"/>
        <v>0.56059824651882417</v>
      </c>
      <c r="H154" s="125">
        <f t="shared" si="22"/>
        <v>0.16812790097988653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671</v>
      </c>
      <c r="C159" s="83">
        <f t="shared" ref="C159:E159" si="23">+N159</f>
        <v>117</v>
      </c>
      <c r="D159" s="83">
        <f t="shared" si="23"/>
        <v>1099</v>
      </c>
      <c r="E159" s="110">
        <f t="shared" si="23"/>
        <v>0</v>
      </c>
      <c r="F159" s="229">
        <f>+SUM(B159:E159)</f>
        <v>1887</v>
      </c>
      <c r="G159" s="83">
        <f>Q159</f>
        <v>800</v>
      </c>
      <c r="H159" s="110">
        <f>R159</f>
        <v>1087</v>
      </c>
      <c r="I159" s="229">
        <f>+SUM(G159:H159)</f>
        <v>1887</v>
      </c>
      <c r="J159" s="34"/>
      <c r="M159" s="3">
        <v>671</v>
      </c>
      <c r="N159" s="3">
        <v>117</v>
      </c>
      <c r="O159" s="3">
        <v>1099</v>
      </c>
      <c r="P159" s="3">
        <v>0</v>
      </c>
      <c r="Q159" s="3">
        <v>800</v>
      </c>
      <c r="R159" s="3">
        <v>1087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0.35559088500264968</v>
      </c>
      <c r="C160" s="30">
        <f t="shared" ref="C160:E160" si="24">+IF($F$159=0,"",(C159/$F$159))</f>
        <v>6.2003179650238473E-2</v>
      </c>
      <c r="D160" s="30">
        <f t="shared" si="24"/>
        <v>0.58240593534711182</v>
      </c>
      <c r="E160" s="113">
        <f t="shared" si="24"/>
        <v>0</v>
      </c>
      <c r="F160" s="230"/>
      <c r="G160" s="30">
        <f>+IF($I$159=0,"",(G159/$I$159))</f>
        <v>0.42395336512983572</v>
      </c>
      <c r="H160" s="113">
        <f>+IF($I$159=0,"",(H159/$I$159))</f>
        <v>0.57604663487016428</v>
      </c>
      <c r="I160" s="230"/>
      <c r="J160" s="34"/>
      <c r="M160" s="3">
        <v>743</v>
      </c>
      <c r="N160" s="3">
        <v>131</v>
      </c>
      <c r="O160" s="3">
        <v>1195</v>
      </c>
      <c r="P160" s="3">
        <v>0</v>
      </c>
      <c r="Q160" s="3">
        <v>843</v>
      </c>
      <c r="R160" s="3">
        <v>1226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743</v>
      </c>
      <c r="C161" s="25">
        <f t="shared" ref="C161:E161" si="25">+N160</f>
        <v>131</v>
      </c>
      <c r="D161" s="25">
        <f t="shared" si="25"/>
        <v>1195</v>
      </c>
      <c r="E161" s="116">
        <f t="shared" si="25"/>
        <v>0</v>
      </c>
      <c r="F161" s="224">
        <f>+SUM(B161:E161)</f>
        <v>2069</v>
      </c>
      <c r="G161" s="25">
        <f>Q160</f>
        <v>843</v>
      </c>
      <c r="H161" s="116">
        <f>R160</f>
        <v>1226</v>
      </c>
      <c r="I161" s="224">
        <f>+SUM(G161:H161)</f>
        <v>2069</v>
      </c>
      <c r="J161" s="34"/>
      <c r="M161" s="3">
        <v>532</v>
      </c>
      <c r="N161" s="3">
        <v>133</v>
      </c>
      <c r="O161" s="3">
        <v>1202</v>
      </c>
      <c r="P161" s="3">
        <v>0</v>
      </c>
      <c r="Q161" s="3">
        <v>768</v>
      </c>
      <c r="R161" s="3">
        <v>1099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0.35911068148864184</v>
      </c>
      <c r="C162" s="29">
        <f t="shared" ref="C162:E162" si="26">+IF($F$161=0,"",(C161/$F$161))</f>
        <v>6.3315611406476555E-2</v>
      </c>
      <c r="D162" s="29">
        <f t="shared" si="26"/>
        <v>0.57757370710488154</v>
      </c>
      <c r="E162" s="119">
        <f t="shared" si="26"/>
        <v>0</v>
      </c>
      <c r="F162" s="225"/>
      <c r="G162" s="29">
        <f>+IF($I$161=0,"",(G161/$I$161))</f>
        <v>0.40744320927984534</v>
      </c>
      <c r="H162" s="119">
        <f>+IF($I$161=0,"",(H161/$I$161))</f>
        <v>0.59255679072015466</v>
      </c>
      <c r="I162" s="225"/>
      <c r="J162" s="34"/>
      <c r="M162" s="3">
        <v>464</v>
      </c>
      <c r="N162" s="3">
        <v>121</v>
      </c>
      <c r="O162" s="3">
        <v>1255</v>
      </c>
      <c r="P162" s="3">
        <v>0</v>
      </c>
      <c r="Q162" s="3">
        <v>766</v>
      </c>
      <c r="R162" s="3">
        <v>1074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532</v>
      </c>
      <c r="C163" s="25">
        <f t="shared" ref="C163:E163" si="27">+N161</f>
        <v>133</v>
      </c>
      <c r="D163" s="25">
        <f t="shared" si="27"/>
        <v>1202</v>
      </c>
      <c r="E163" s="116">
        <f t="shared" si="27"/>
        <v>0</v>
      </c>
      <c r="F163" s="224">
        <f>+SUM(B163:E163)</f>
        <v>1867</v>
      </c>
      <c r="G163" s="25">
        <f>Q161</f>
        <v>768</v>
      </c>
      <c r="H163" s="116">
        <f>R161</f>
        <v>1099</v>
      </c>
      <c r="I163" s="224">
        <f>+SUM(G163:H163)</f>
        <v>1867</v>
      </c>
      <c r="J163" s="34"/>
      <c r="M163" s="3">
        <v>9</v>
      </c>
      <c r="N163" s="3">
        <v>118</v>
      </c>
      <c r="O163" s="3">
        <v>1309</v>
      </c>
      <c r="P163" s="3">
        <v>0</v>
      </c>
      <c r="Q163" s="3">
        <v>576</v>
      </c>
      <c r="R163" s="3">
        <v>860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0.28494911622924479</v>
      </c>
      <c r="C164" s="29">
        <f t="shared" ref="C164:E164" si="28">+IF($F$163=0,"",(C163/$F$163))</f>
        <v>7.1237279057311198E-2</v>
      </c>
      <c r="D164" s="29">
        <f t="shared" si="28"/>
        <v>0.64381360471344407</v>
      </c>
      <c r="E164" s="119">
        <f t="shared" si="28"/>
        <v>0</v>
      </c>
      <c r="F164" s="225"/>
      <c r="G164" s="29">
        <f>+IF($I$163=0,"",(G163/$I$163))</f>
        <v>0.41135511515800749</v>
      </c>
      <c r="H164" s="119">
        <f>+IF($I$163=0,"",(H163/$I$163))</f>
        <v>0.58864488484199251</v>
      </c>
      <c r="I164" s="225"/>
      <c r="J164" s="34"/>
      <c r="M164" s="3">
        <v>400</v>
      </c>
      <c r="N164" s="3">
        <v>115</v>
      </c>
      <c r="O164" s="3">
        <v>1345</v>
      </c>
      <c r="P164" s="3">
        <v>0</v>
      </c>
      <c r="Q164" s="3">
        <v>780</v>
      </c>
      <c r="R164" s="3">
        <v>1080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464</v>
      </c>
      <c r="C165" s="19">
        <f t="shared" ref="C165:E165" si="29">+N162</f>
        <v>121</v>
      </c>
      <c r="D165" s="19">
        <f t="shared" si="29"/>
        <v>1255</v>
      </c>
      <c r="E165" s="122">
        <f t="shared" si="29"/>
        <v>0</v>
      </c>
      <c r="F165" s="224">
        <f>+SUM(B165:E165)</f>
        <v>1840</v>
      </c>
      <c r="G165" s="25">
        <f>Q162</f>
        <v>766</v>
      </c>
      <c r="H165" s="116">
        <f>R162</f>
        <v>1074</v>
      </c>
      <c r="I165" s="224">
        <f>+SUM(G165:H165)</f>
        <v>1840</v>
      </c>
      <c r="J165" s="34"/>
      <c r="M165" s="3">
        <v>468</v>
      </c>
      <c r="N165" s="3">
        <v>103</v>
      </c>
      <c r="O165" s="3">
        <v>1368</v>
      </c>
      <c r="P165" s="3">
        <v>0</v>
      </c>
      <c r="Q165" s="3">
        <v>826</v>
      </c>
      <c r="R165" s="3">
        <v>1113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0.25217391304347825</v>
      </c>
      <c r="C166" s="29">
        <f>+IF($F$165=0,"",(C165/$F$165))</f>
        <v>6.5760869565217386E-2</v>
      </c>
      <c r="D166" s="29">
        <f t="shared" ref="D166:E166" si="30">+IF($F$165=0,"",(D165/$F$165))</f>
        <v>0.68206521739130432</v>
      </c>
      <c r="E166" s="119">
        <f t="shared" si="30"/>
        <v>0</v>
      </c>
      <c r="F166" s="225"/>
      <c r="G166" s="29">
        <f>+IF($I$165=0,"",(G165/$I$165))</f>
        <v>0.41630434782608694</v>
      </c>
      <c r="H166" s="119">
        <f>+IF($I$165=0,"",(H165/$I$165))</f>
        <v>0.58369565217391306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9</v>
      </c>
      <c r="C167" s="19">
        <f t="shared" ref="C167:E167" si="31">+N163</f>
        <v>118</v>
      </c>
      <c r="D167" s="19">
        <f t="shared" si="31"/>
        <v>1309</v>
      </c>
      <c r="E167" s="122">
        <f t="shared" si="31"/>
        <v>0</v>
      </c>
      <c r="F167" s="224">
        <f>+SUM(B167:E167)</f>
        <v>1436</v>
      </c>
      <c r="G167" s="25">
        <f>Q163</f>
        <v>576</v>
      </c>
      <c r="H167" s="116">
        <f>R163</f>
        <v>860</v>
      </c>
      <c r="I167" s="224">
        <f>+SUM(G167:H167)</f>
        <v>1436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6.267409470752089E-3</v>
      </c>
      <c r="C168" s="29">
        <f>+IF($F$167=0,"",(C167/$F$167))</f>
        <v>8.2172701949860719E-2</v>
      </c>
      <c r="D168" s="29">
        <f>+IF($F$167=0,"",(D167/$F$167))</f>
        <v>0.91155988857938719</v>
      </c>
      <c r="E168" s="119">
        <f>+IF($F$167=0,"",(E167/$F$167))</f>
        <v>0</v>
      </c>
      <c r="F168" s="225"/>
      <c r="G168" s="29">
        <f>+IF($I$167=0,"",(G167/$I$167))</f>
        <v>0.4011142061281337</v>
      </c>
      <c r="H168" s="119">
        <f>+IF($I$167=0,"",(H167/$I$167))</f>
        <v>0.59888579387186625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400</v>
      </c>
      <c r="C169" s="19">
        <f t="shared" ref="C169:E169" si="32">+N164</f>
        <v>115</v>
      </c>
      <c r="D169" s="19">
        <f t="shared" si="32"/>
        <v>1345</v>
      </c>
      <c r="E169" s="122">
        <f t="shared" si="32"/>
        <v>0</v>
      </c>
      <c r="F169" s="224">
        <f>+SUM(B169:E169)</f>
        <v>1860</v>
      </c>
      <c r="G169" s="25">
        <f>Q164</f>
        <v>780</v>
      </c>
      <c r="H169" s="116">
        <f>R164</f>
        <v>1080</v>
      </c>
      <c r="I169" s="220">
        <f>+SUM(G169:H169)</f>
        <v>1860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0.21505376344086022</v>
      </c>
      <c r="C170" s="29">
        <f>+IF($F$169=0,"",(C169/$F$169))</f>
        <v>6.1827956989247312E-2</v>
      </c>
      <c r="D170" s="29">
        <f>+IF($F$169=0,"",(D169/$F$169))</f>
        <v>0.7231182795698925</v>
      </c>
      <c r="E170" s="119">
        <f>+IF($F$169=0,"",(E169/$F$169))</f>
        <v>0</v>
      </c>
      <c r="F170" s="225"/>
      <c r="G170" s="29">
        <f>+IF($I$169=0,"",(G169/$I$169))</f>
        <v>0.41935483870967744</v>
      </c>
      <c r="H170" s="119">
        <f>+IF($I$169=0,"",(H169/$I$169))</f>
        <v>0.58064516129032262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468</v>
      </c>
      <c r="C171" s="19">
        <f t="shared" ref="C171:E171" si="33">+N165</f>
        <v>103</v>
      </c>
      <c r="D171" s="19">
        <f t="shared" si="33"/>
        <v>1368</v>
      </c>
      <c r="E171" s="122">
        <f t="shared" si="33"/>
        <v>0</v>
      </c>
      <c r="F171" s="235">
        <f>+SUM(B171:E171)</f>
        <v>1939</v>
      </c>
      <c r="G171" s="19">
        <f>Q165</f>
        <v>826</v>
      </c>
      <c r="H171" s="122">
        <f>R165</f>
        <v>1113</v>
      </c>
      <c r="I171" s="235">
        <f>+SUM(G171:H171)</f>
        <v>1939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0.24136152656008253</v>
      </c>
      <c r="C172" s="127">
        <f t="shared" ref="C172:E172" si="34">+IF($F$171=0,"",(C171/$F$171))</f>
        <v>5.3120165033522432E-2</v>
      </c>
      <c r="D172" s="127">
        <f t="shared" si="34"/>
        <v>0.70551830840639507</v>
      </c>
      <c r="E172" s="125">
        <f t="shared" si="34"/>
        <v>0</v>
      </c>
      <c r="F172" s="236"/>
      <c r="G172" s="127">
        <f>+IF($I$171=0,"",(G171/$I$171))</f>
        <v>0.4259927797833935</v>
      </c>
      <c r="H172" s="125">
        <f>+IF($I$171=0,"",(H171/$I$171))</f>
        <v>0.57400722021660655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539</v>
      </c>
      <c r="C178" s="19">
        <f t="shared" ref="C178:G178" si="35">+N178</f>
        <v>677</v>
      </c>
      <c r="D178" s="19">
        <f t="shared" si="35"/>
        <v>671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1887</v>
      </c>
      <c r="I178" s="21"/>
      <c r="J178" s="21"/>
      <c r="K178" s="3"/>
      <c r="L178" s="3"/>
      <c r="M178" s="3">
        <v>539</v>
      </c>
      <c r="N178" s="3">
        <v>677</v>
      </c>
      <c r="O178" s="43">
        <v>671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0.28563857975622681</v>
      </c>
      <c r="C179" s="30">
        <f t="shared" ref="C179:G179" si="36">+IF($H$178=0,"",(C178/$H$178))</f>
        <v>0.35877053524112346</v>
      </c>
      <c r="D179" s="30">
        <f t="shared" si="36"/>
        <v>0.35559088500264968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552</v>
      </c>
      <c r="N179" s="3">
        <v>0</v>
      </c>
      <c r="O179" s="43">
        <v>743</v>
      </c>
      <c r="P179" s="43">
        <v>774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552</v>
      </c>
      <c r="C180" s="25">
        <f t="shared" ref="C180:G180" si="37">+N179</f>
        <v>0</v>
      </c>
      <c r="D180" s="25">
        <f t="shared" si="37"/>
        <v>743</v>
      </c>
      <c r="E180" s="25">
        <f t="shared" si="37"/>
        <v>774</v>
      </c>
      <c r="F180" s="25">
        <f t="shared" si="37"/>
        <v>0</v>
      </c>
      <c r="G180" s="116">
        <f t="shared" si="37"/>
        <v>0</v>
      </c>
      <c r="H180" s="224">
        <f>+SUM(B180:G180)</f>
        <v>2069</v>
      </c>
      <c r="I180" s="20"/>
      <c r="J180" s="20"/>
      <c r="K180" s="3"/>
      <c r="L180" s="3"/>
      <c r="M180" s="3">
        <v>568</v>
      </c>
      <c r="N180" s="3">
        <v>767</v>
      </c>
      <c r="O180" s="43">
        <v>532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0.26679555340744321</v>
      </c>
      <c r="C181" s="29">
        <f t="shared" ref="C181:G181" si="38">+IF($H$180=0,"",(C180/$H$180))</f>
        <v>0</v>
      </c>
      <c r="D181" s="29">
        <f t="shared" si="38"/>
        <v>0.35911068148864184</v>
      </c>
      <c r="E181" s="29">
        <f t="shared" si="38"/>
        <v>0.37409376510391495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558</v>
      </c>
      <c r="N181" s="3">
        <v>818</v>
      </c>
      <c r="O181" s="43">
        <v>464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568</v>
      </c>
      <c r="C182" s="25">
        <f t="shared" ref="C182:G182" si="39">+N180</f>
        <v>767</v>
      </c>
      <c r="D182" s="25">
        <f t="shared" si="39"/>
        <v>532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1867</v>
      </c>
      <c r="I182" s="20"/>
      <c r="J182" s="20"/>
      <c r="K182" s="3"/>
      <c r="L182" s="3"/>
      <c r="M182" s="3">
        <v>538</v>
      </c>
      <c r="N182" s="3">
        <v>889</v>
      </c>
      <c r="O182" s="43">
        <v>9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0.30423138725227639</v>
      </c>
      <c r="C183" s="29">
        <f t="shared" ref="C183:G183" si="40">+IF($H$182=0,"",(C182/$H$182))</f>
        <v>0.41081949651847882</v>
      </c>
      <c r="D183" s="29">
        <f t="shared" si="40"/>
        <v>0.28494911622924479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531</v>
      </c>
      <c r="N183" s="3">
        <v>929</v>
      </c>
      <c r="O183" s="43">
        <v>400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558</v>
      </c>
      <c r="C184" s="25">
        <f t="shared" ref="C184:G184" si="41">+N181</f>
        <v>818</v>
      </c>
      <c r="D184" s="25">
        <f t="shared" si="41"/>
        <v>464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1840</v>
      </c>
      <c r="I184" s="20"/>
      <c r="J184" s="20"/>
      <c r="K184" s="20"/>
      <c r="L184" s="20"/>
      <c r="M184" s="3">
        <v>517</v>
      </c>
      <c r="N184" s="3">
        <v>954</v>
      </c>
      <c r="O184" s="43">
        <v>468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0.30326086956521742</v>
      </c>
      <c r="C185" s="29">
        <f t="shared" ref="C185:G185" si="42">+IF($H$184=0,"",(C184/$H$184))</f>
        <v>0.44456521739130433</v>
      </c>
      <c r="D185" s="29">
        <f t="shared" si="42"/>
        <v>0.25217391304347825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538</v>
      </c>
      <c r="C186" s="25">
        <f t="shared" ref="C186:G186" si="43">N182</f>
        <v>889</v>
      </c>
      <c r="D186" s="25">
        <f t="shared" si="43"/>
        <v>9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1436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0.37465181058495822</v>
      </c>
      <c r="C187" s="29">
        <f t="shared" si="44"/>
        <v>0.61908077994428967</v>
      </c>
      <c r="D187" s="29">
        <f t="shared" si="44"/>
        <v>6.267409470752089E-3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531</v>
      </c>
      <c r="C188" s="25">
        <f t="shared" ref="C188:G188" si="45">N183</f>
        <v>929</v>
      </c>
      <c r="D188" s="25">
        <f t="shared" si="45"/>
        <v>400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1860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0.28548387096774192</v>
      </c>
      <c r="C189" s="29">
        <f t="shared" si="46"/>
        <v>0.49946236559139784</v>
      </c>
      <c r="D189" s="29">
        <f t="shared" si="46"/>
        <v>0.21505376344086022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517</v>
      </c>
      <c r="C190" s="25">
        <f t="shared" ref="C190:G190" si="47">N184</f>
        <v>954</v>
      </c>
      <c r="D190" s="25">
        <f t="shared" si="47"/>
        <v>468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1939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0.26663228468282618</v>
      </c>
      <c r="C191" s="127">
        <f>+IF($H$190=0,"",(C190/$H$190))</f>
        <v>0.49200618875709129</v>
      </c>
      <c r="D191" s="127">
        <f t="shared" ref="D191:G191" si="48">+IF($H$190=0,"",(D190/$H$190))</f>
        <v>0.24136152656008253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16</v>
      </c>
      <c r="F196" s="64">
        <v>14</v>
      </c>
      <c r="G196" s="64">
        <v>21</v>
      </c>
      <c r="H196" s="65">
        <v>278</v>
      </c>
      <c r="I196" s="65">
        <v>413</v>
      </c>
      <c r="J196" s="66">
        <v>411</v>
      </c>
      <c r="K196" s="66">
        <v>348</v>
      </c>
      <c r="L196" s="66">
        <v>465</v>
      </c>
      <c r="M196" s="68">
        <v>508</v>
      </c>
      <c r="AK196" s="1"/>
    </row>
    <row r="197" spans="1:37" ht="18.75" x14ac:dyDescent="0.25">
      <c r="A197" s="241" t="s">
        <v>3</v>
      </c>
      <c r="B197" s="242"/>
      <c r="C197" s="69">
        <v>671</v>
      </c>
      <c r="D197" s="15">
        <v>462</v>
      </c>
      <c r="E197" s="15">
        <v>491</v>
      </c>
      <c r="F197" s="15">
        <v>328</v>
      </c>
      <c r="G197" s="15">
        <v>402</v>
      </c>
      <c r="H197" s="28">
        <v>383</v>
      </c>
      <c r="I197" s="28">
        <v>601</v>
      </c>
      <c r="J197" s="33">
        <v>813</v>
      </c>
      <c r="K197" s="33">
        <v>451</v>
      </c>
      <c r="L197" s="33">
        <v>662</v>
      </c>
      <c r="M197" s="70">
        <v>702</v>
      </c>
      <c r="AK197" s="1"/>
    </row>
    <row r="198" spans="1:37" ht="18.75" x14ac:dyDescent="0.25">
      <c r="A198" s="241" t="s">
        <v>4</v>
      </c>
      <c r="B198" s="242"/>
      <c r="C198" s="69">
        <v>2858</v>
      </c>
      <c r="D198" s="15">
        <v>2962</v>
      </c>
      <c r="E198" s="15">
        <v>2984</v>
      </c>
      <c r="F198" s="15">
        <v>1817</v>
      </c>
      <c r="G198" s="15">
        <v>2538</v>
      </c>
      <c r="H198" s="28">
        <v>3708</v>
      </c>
      <c r="I198" s="28">
        <v>2972</v>
      </c>
      <c r="J198" s="33">
        <v>3100</v>
      </c>
      <c r="K198" s="33">
        <v>1862</v>
      </c>
      <c r="L198" s="33">
        <v>2526</v>
      </c>
      <c r="M198" s="70">
        <v>3494</v>
      </c>
      <c r="AK198" s="1"/>
    </row>
    <row r="199" spans="1:37" ht="18.75" x14ac:dyDescent="0.25">
      <c r="A199" s="241" t="s">
        <v>5</v>
      </c>
      <c r="B199" s="242"/>
      <c r="C199" s="69">
        <v>1291</v>
      </c>
      <c r="D199" s="15">
        <v>1477</v>
      </c>
      <c r="E199" s="15">
        <v>1202</v>
      </c>
      <c r="F199" s="15">
        <v>985</v>
      </c>
      <c r="G199" s="15">
        <v>1013</v>
      </c>
      <c r="H199" s="28">
        <v>2919</v>
      </c>
      <c r="I199" s="28">
        <v>1887</v>
      </c>
      <c r="J199" s="33">
        <v>1803</v>
      </c>
      <c r="K199" s="33">
        <v>1135</v>
      </c>
      <c r="L199" s="33">
        <v>2157</v>
      </c>
      <c r="M199" s="70">
        <v>2412</v>
      </c>
      <c r="AK199" s="1"/>
    </row>
    <row r="200" spans="1:37" ht="18.75" x14ac:dyDescent="0.25">
      <c r="A200" s="241" t="s">
        <v>6</v>
      </c>
      <c r="B200" s="242"/>
      <c r="C200" s="69">
        <v>138</v>
      </c>
      <c r="D200" s="15">
        <v>173</v>
      </c>
      <c r="E200" s="15">
        <v>168</v>
      </c>
      <c r="F200" s="15">
        <v>162</v>
      </c>
      <c r="G200" s="15">
        <v>227</v>
      </c>
      <c r="H200" s="28">
        <v>625</v>
      </c>
      <c r="I200" s="28">
        <v>611</v>
      </c>
      <c r="J200" s="33">
        <v>475</v>
      </c>
      <c r="K200" s="33">
        <v>321</v>
      </c>
      <c r="L200" s="33">
        <v>464</v>
      </c>
      <c r="M200" s="70">
        <v>501</v>
      </c>
      <c r="AK200" s="1"/>
    </row>
    <row r="201" spans="1:37" ht="18.75" x14ac:dyDescent="0.25">
      <c r="A201" s="241" t="s">
        <v>7</v>
      </c>
      <c r="B201" s="242"/>
      <c r="C201" s="69">
        <v>4</v>
      </c>
      <c r="D201" s="15">
        <v>3</v>
      </c>
      <c r="E201" s="15">
        <v>4</v>
      </c>
      <c r="F201" s="15">
        <v>8</v>
      </c>
      <c r="G201" s="15">
        <v>16</v>
      </c>
      <c r="H201" s="28">
        <v>19</v>
      </c>
      <c r="I201" s="28">
        <v>14</v>
      </c>
      <c r="J201" s="33">
        <v>23</v>
      </c>
      <c r="K201" s="33">
        <v>20</v>
      </c>
      <c r="L201" s="33">
        <v>22</v>
      </c>
      <c r="M201" s="70">
        <v>21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4962</v>
      </c>
      <c r="D202" s="158">
        <f t="shared" si="49"/>
        <v>5077</v>
      </c>
      <c r="E202" s="158">
        <f t="shared" si="49"/>
        <v>4865</v>
      </c>
      <c r="F202" s="158">
        <f t="shared" si="49"/>
        <v>3314</v>
      </c>
      <c r="G202" s="158">
        <f t="shared" si="49"/>
        <v>4217</v>
      </c>
      <c r="H202" s="158">
        <f t="shared" si="49"/>
        <v>7932</v>
      </c>
      <c r="I202" s="158">
        <f t="shared" si="49"/>
        <v>6498</v>
      </c>
      <c r="J202" s="158">
        <f t="shared" si="49"/>
        <v>6625</v>
      </c>
      <c r="K202" s="158">
        <f t="shared" ref="K202:L202" si="50">+SUM(K196:K201)</f>
        <v>4137</v>
      </c>
      <c r="L202" s="158">
        <f t="shared" si="50"/>
        <v>6296</v>
      </c>
      <c r="M202" s="179">
        <f>+SUM(M196:M201)</f>
        <v>7638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0.58823529411764708</v>
      </c>
      <c r="E208" s="134"/>
      <c r="F208" s="186">
        <v>0.74796747967479671</v>
      </c>
      <c r="G208" s="187"/>
      <c r="H208" s="186">
        <v>0.70684931506849313</v>
      </c>
      <c r="I208" s="186"/>
      <c r="J208" s="192">
        <v>0.57650273224043713</v>
      </c>
      <c r="K208" s="201"/>
      <c r="L208" s="186">
        <v>0.60784313725490191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0.77386934673366836</v>
      </c>
      <c r="E209" s="187"/>
      <c r="F209" s="186">
        <v>0.72799999999999998</v>
      </c>
      <c r="G209" s="187"/>
      <c r="H209" s="186">
        <v>0.71912013536379016</v>
      </c>
      <c r="I209" s="186"/>
      <c r="J209" s="194">
        <v>0.70199501246882789</v>
      </c>
      <c r="K209" s="202"/>
      <c r="L209" s="186">
        <v>0.72460496613995484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0.71539456662354461</v>
      </c>
      <c r="E210" s="187"/>
      <c r="F210" s="186">
        <v>0.71691729323308273</v>
      </c>
      <c r="G210" s="187"/>
      <c r="H210" s="186">
        <v>0.71150729335494323</v>
      </c>
      <c r="I210" s="186"/>
      <c r="J210" s="194">
        <v>0.60766229159276341</v>
      </c>
      <c r="K210" s="202"/>
      <c r="L210" s="186">
        <v>0.65717356260075233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0.83134920634920639</v>
      </c>
      <c r="E211" s="187"/>
      <c r="F211" s="186">
        <v>0.86067261496225123</v>
      </c>
      <c r="G211" s="187"/>
      <c r="H211" s="186">
        <v>0.84389984017048481</v>
      </c>
      <c r="I211" s="186"/>
      <c r="J211" s="194">
        <v>0.76854433909648634</v>
      </c>
      <c r="K211" s="202"/>
      <c r="L211" s="186">
        <v>0.78468468468468466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>
        <v>1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0.96916299559471364</v>
      </c>
      <c r="E213" s="187"/>
      <c r="F213" s="186">
        <v>0.97440000000000004</v>
      </c>
      <c r="G213" s="187"/>
      <c r="H213" s="186">
        <v>0.9296235679214403</v>
      </c>
      <c r="I213" s="186"/>
      <c r="J213" s="194">
        <v>0.91578947368421049</v>
      </c>
      <c r="K213" s="202"/>
      <c r="L213" s="186">
        <v>0.96573208722741433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0.875</v>
      </c>
      <c r="E214" s="190"/>
      <c r="F214" s="189">
        <v>0.94736842105263153</v>
      </c>
      <c r="G214" s="190"/>
      <c r="H214" s="189">
        <v>1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130</v>
      </c>
      <c r="E219" s="196"/>
      <c r="F219" s="195" t="s">
        <v>130</v>
      </c>
      <c r="G219" s="196"/>
      <c r="H219" s="195" t="s">
        <v>130</v>
      </c>
      <c r="I219" s="196"/>
      <c r="J219" s="195" t="s">
        <v>130</v>
      </c>
      <c r="K219" s="196"/>
      <c r="L219" s="195" t="s">
        <v>130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130</v>
      </c>
      <c r="E220" s="187"/>
      <c r="F220" s="193" t="s">
        <v>130</v>
      </c>
      <c r="G220" s="187"/>
      <c r="H220" s="193" t="s">
        <v>130</v>
      </c>
      <c r="I220" s="187"/>
      <c r="J220" s="193" t="s">
        <v>130</v>
      </c>
      <c r="K220" s="187"/>
      <c r="L220" s="193" t="s">
        <v>129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130</v>
      </c>
      <c r="E221" s="187"/>
      <c r="F221" s="193" t="s">
        <v>129</v>
      </c>
      <c r="G221" s="187"/>
      <c r="H221" s="193" t="s">
        <v>129</v>
      </c>
      <c r="I221" s="187"/>
      <c r="J221" s="193" t="s">
        <v>130</v>
      </c>
      <c r="K221" s="187"/>
      <c r="L221" s="193" t="s">
        <v>129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132</v>
      </c>
      <c r="E222" s="187"/>
      <c r="F222" s="193" t="s">
        <v>132</v>
      </c>
      <c r="G222" s="187"/>
      <c r="H222" s="193" t="s">
        <v>129</v>
      </c>
      <c r="I222" s="187"/>
      <c r="J222" s="193" t="s">
        <v>132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123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127</v>
      </c>
      <c r="E224" s="187"/>
      <c r="F224" s="193" t="s">
        <v>123</v>
      </c>
      <c r="G224" s="187"/>
      <c r="H224" s="193" t="s">
        <v>127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128</v>
      </c>
      <c r="E225" s="190"/>
      <c r="F225" s="199" t="s">
        <v>128</v>
      </c>
      <c r="G225" s="190"/>
      <c r="H225" s="199" t="s">
        <v>133</v>
      </c>
      <c r="I225" s="190"/>
      <c r="J225" s="199" t="s">
        <v>122</v>
      </c>
      <c r="K225" s="190"/>
      <c r="L225" s="199" t="s">
        <v>128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2023-09-03T19:09:51Z</dcterms:modified>
</cp:coreProperties>
</file>