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Oficiales/"/>
    </mc:Choice>
  </mc:AlternateContent>
  <xr:revisionPtr revIDLastSave="0" documentId="8_{1E30DB25-86BC-4011-832B-0084659758F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<sst xmlns="http://schemas.openxmlformats.org/spreadsheetml/2006/main" count="238" uniqueCount="137">
  <si>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</si>
  <si>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</si>
  <si>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</si>
  <si>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</si>
  <si>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</si>
  <si>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</si>
  <si>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</si>
  <si>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</si>
  <si>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</si>
  <si>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</si>
  <si>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</si>
  <si>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</si>
  <si>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</si>
  <si>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</si>
  <si>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</si>
  <si>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</si>
  <si>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</si>
  <si>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</si>
  <si>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</si>
  <si>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</si>
  <si>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</si>
  <si>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</si>
  <si>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</si>
  <si>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</si>
  <si>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</si>
  <si>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</si>
  <si>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</si>
  <si>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</si>
  <si>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</si>
  <si>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</si>
  <si>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</si>
  <si>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</si>
  <si>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</si>
  <si>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</si>
  <si>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</si>
  <si>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</si>
  <si>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</si>
  <si>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</si>
  <si>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</si>
  <si>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</si>
  <si>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</si>
  <si>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</si>
  <si>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</si>
  <si>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</si>
  <si>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</si>
  <si>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</si>
  <si>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</si>
  <si>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</si>
  <si>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</si>
  <si>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</si>
  <si>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</si>
  <si>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</si>
  <si>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</si>
  <si>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</si>
  <si>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</si>
  <si>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</si>
  <si>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</si>
  <si>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</si>
  <si>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</si>
  <si>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</si>
  <si>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</si>
  <si>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</si>
  <si>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</si>
  <si>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</si>
  <si>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</si>
  <si>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</si>
  <si>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</si>
  <si>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</si>
  <si>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</si>
  <si>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</si>
  <si>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</si>
  <si>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</si>
  <si>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</si>
  <si>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</si>
  <si>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</si>
  <si>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</si>
  <si>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</si>
  <si>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</si>
  <si>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</si>
  <si>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</si>
  <si>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</si>
  <si>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</si>
  <si>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</si>
  <si>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</si>
  <si>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</si>
  <si>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</si>
  <si>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</si>
  <si>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</si>
  <si>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</si>
  <si>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</si>
  <si>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</si>
  <si>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</si>
  <si>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</si>
  <si>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</si>
  <si>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</si>
  <si>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</si>
  <si>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</si>
  <si>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</si>
  <si>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</si>
  <si>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</si>
  <si>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</si>
  <si>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</si>
  <si>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</si>
  <si>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</si>
  <si>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</si>
  <si>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</si>
  <si>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</si>
  <si>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</si>
  <si>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</si>
  <si>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</si>
  <si>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</si>
  <si>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</si>
  <si>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</si>
  <si>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</si>
  <si>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</si>
  <si>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</si>
  <si>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</si>
  <si>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</si>
  <si>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</si>
  <si>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</si>
  <si>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</si>
  <si>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</si>
  <si>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Entre 7 y 8 SMMLV</t>
  </si>
  <si>
    <t>Entre 3,5 y 4 SMMLV</t>
  </si>
  <si>
    <t>O</t>
  </si>
  <si>
    <t>U</t>
  </si>
  <si>
    <t>SI</t>
  </si>
  <si>
    <t>Entre 4 y 4,5 SMMLV</t>
  </si>
  <si>
    <t>Entre 8 y 9 SMMLV</t>
  </si>
  <si>
    <t>Entre 1,5 y 2 SMMLV</t>
  </si>
  <si>
    <t>Entre 1 y 1,5 SMMLV</t>
  </si>
  <si>
    <t>Entre 2 y 2 ,5 SMMLV</t>
  </si>
  <si>
    <t>Entre 9 y 11 SMMLV</t>
  </si>
  <si>
    <t>UNIVERSIDAD DEL CAUCA</t>
  </si>
  <si>
    <t>Entre 3 y 3,5 SMMLV</t>
  </si>
  <si>
    <t>Entre 2,5 y 3 SMMLV</t>
  </si>
  <si>
    <t>Entre 6 y 7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</si>
</sst>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UNIVERSIDAD DEL CAUCA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133</v>
      </c>
      <c r="B11" s="3" t="s">
        <v>124</v>
      </c>
      <c r="C11" s="3" t="s">
        <v>125</v>
      </c>
      <c r="D11" s="3">
        <v>1</v>
      </c>
      <c r="E11" s="3" t="s">
        <v>126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OFICIAL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UNIVERSIDAD DEL CAUCA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17653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16372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1281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121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5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4.7153990332445495E-2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0.64021739130434785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10549</v>
      </c>
      <c r="D32" s="56">
        <v>13379</v>
      </c>
      <c r="E32" s="56">
        <v>13856</v>
      </c>
      <c r="F32" s="56">
        <v>14797</v>
      </c>
      <c r="G32" s="56">
        <v>15567</v>
      </c>
      <c r="H32" s="57">
        <v>16291</v>
      </c>
      <c r="I32" s="57">
        <v>13679</v>
      </c>
      <c r="J32" s="58">
        <v>15664</v>
      </c>
      <c r="K32" s="58">
        <v>15190</v>
      </c>
      <c r="L32" s="58">
        <v>16705</v>
      </c>
      <c r="M32" s="61">
        <v>16372</v>
      </c>
    </row>
    <row r="33" spans="1:14" ht="18.75" x14ac:dyDescent="0.25">
      <c r="A33" s="245" t="s">
        <v>24</v>
      </c>
      <c r="B33" s="246"/>
      <c r="C33" s="60">
        <v>0</v>
      </c>
      <c r="D33" s="12">
        <v>543</v>
      </c>
      <c r="E33" s="12">
        <v>804</v>
      </c>
      <c r="F33" s="12">
        <v>906</v>
      </c>
      <c r="G33" s="12">
        <v>1689</v>
      </c>
      <c r="H33" s="27">
        <v>1903</v>
      </c>
      <c r="I33" s="27">
        <v>1593</v>
      </c>
      <c r="J33" s="32">
        <v>1457</v>
      </c>
      <c r="K33" s="32">
        <v>1234</v>
      </c>
      <c r="L33" s="32">
        <v>1317</v>
      </c>
      <c r="M33" s="62">
        <v>1281</v>
      </c>
    </row>
    <row r="34" spans="1:14" ht="19.5" thickBot="1" x14ac:dyDescent="0.3">
      <c r="A34" s="249" t="s">
        <v>8</v>
      </c>
      <c r="B34" s="250"/>
      <c r="C34" s="171">
        <f>+SUM(C32:C33)</f>
        <v>10549</v>
      </c>
      <c r="D34" s="172">
        <f t="shared" ref="D34:H34" si="0">+SUM(D32:D33)</f>
        <v>13922</v>
      </c>
      <c r="E34" s="172">
        <f t="shared" si="0"/>
        <v>14660</v>
      </c>
      <c r="F34" s="172">
        <f t="shared" si="0"/>
        <v>15703</v>
      </c>
      <c r="G34" s="172">
        <f t="shared" si="0"/>
        <v>17256</v>
      </c>
      <c r="H34" s="175">
        <f t="shared" si="0"/>
        <v>18194</v>
      </c>
      <c r="I34" s="175">
        <f>+SUM(I32:I33)</f>
        <v>15272</v>
      </c>
      <c r="J34" s="166">
        <f>+SUM(J32:J33)</f>
        <v>17121</v>
      </c>
      <c r="K34" s="166">
        <f>+SUM(K32:K33)</f>
        <v>16424</v>
      </c>
      <c r="L34" s="166">
        <f>+SUM(L32:L33)</f>
        <v>18022</v>
      </c>
      <c r="M34" s="167">
        <f>+SUM(M32:M33)</f>
        <v>17653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79</v>
      </c>
      <c r="D40" s="15">
        <v>220</v>
      </c>
      <c r="E40" s="15">
        <v>217</v>
      </c>
      <c r="F40" s="15">
        <v>191</v>
      </c>
      <c r="G40" s="15">
        <v>121</v>
      </c>
      <c r="H40" s="28">
        <v>223</v>
      </c>
      <c r="I40" s="28">
        <v>173</v>
      </c>
      <c r="J40" s="33">
        <v>200</v>
      </c>
      <c r="K40" s="33">
        <v>181</v>
      </c>
      <c r="L40" s="33">
        <v>221</v>
      </c>
      <c r="M40" s="70">
        <v>215</v>
      </c>
      <c r="N40" s="42"/>
    </row>
    <row r="41" spans="1:14" ht="18.75" x14ac:dyDescent="0.25">
      <c r="A41" s="233" t="s">
        <v>4</v>
      </c>
      <c r="B41" s="234"/>
      <c r="C41" s="69">
        <v>10470</v>
      </c>
      <c r="D41" s="15">
        <v>13159</v>
      </c>
      <c r="E41" s="15">
        <v>13639</v>
      </c>
      <c r="F41" s="15">
        <v>14606</v>
      </c>
      <c r="G41" s="15">
        <v>15446</v>
      </c>
      <c r="H41" s="28">
        <v>16068</v>
      </c>
      <c r="I41" s="28">
        <v>13506</v>
      </c>
      <c r="J41" s="33">
        <v>15464</v>
      </c>
      <c r="K41" s="33">
        <v>15009</v>
      </c>
      <c r="L41" s="33">
        <v>16484</v>
      </c>
      <c r="M41" s="70">
        <v>16157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200</v>
      </c>
      <c r="E42" s="15">
        <v>332</v>
      </c>
      <c r="F42" s="15">
        <v>267</v>
      </c>
      <c r="G42" s="15">
        <v>404</v>
      </c>
      <c r="H42" s="28">
        <v>431</v>
      </c>
      <c r="I42" s="28">
        <v>471</v>
      </c>
      <c r="J42" s="33">
        <v>479</v>
      </c>
      <c r="K42" s="33">
        <v>446</v>
      </c>
      <c r="L42" s="33">
        <v>304</v>
      </c>
      <c r="M42" s="70">
        <v>254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264</v>
      </c>
      <c r="E43" s="15">
        <v>384</v>
      </c>
      <c r="F43" s="15">
        <v>542</v>
      </c>
      <c r="G43" s="15">
        <v>1165</v>
      </c>
      <c r="H43" s="28">
        <v>1341</v>
      </c>
      <c r="I43" s="28">
        <v>999</v>
      </c>
      <c r="J43" s="33">
        <v>840</v>
      </c>
      <c r="K43" s="33">
        <v>648</v>
      </c>
      <c r="L43" s="33">
        <v>828</v>
      </c>
      <c r="M43" s="70">
        <v>809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79</v>
      </c>
      <c r="E44" s="15">
        <v>88</v>
      </c>
      <c r="F44" s="15">
        <v>97</v>
      </c>
      <c r="G44" s="15">
        <v>120</v>
      </c>
      <c r="H44" s="28">
        <v>131</v>
      </c>
      <c r="I44" s="28">
        <v>123</v>
      </c>
      <c r="J44" s="33">
        <v>138</v>
      </c>
      <c r="K44" s="33">
        <v>140</v>
      </c>
      <c r="L44" s="33">
        <v>185</v>
      </c>
      <c r="M44" s="70">
        <v>218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10549</v>
      </c>
      <c r="D45" s="172">
        <f t="shared" ref="D45:I45" si="1">+SUM(D39:D44)</f>
        <v>13922</v>
      </c>
      <c r="E45" s="172">
        <f t="shared" si="1"/>
        <v>14660</v>
      </c>
      <c r="F45" s="172">
        <f t="shared" si="1"/>
        <v>15703</v>
      </c>
      <c r="G45" s="172">
        <f t="shared" si="1"/>
        <v>17256</v>
      </c>
      <c r="H45" s="175">
        <f t="shared" si="1"/>
        <v>18194</v>
      </c>
      <c r="I45" s="175">
        <f t="shared" si="1"/>
        <v>15272</v>
      </c>
      <c r="J45" s="166">
        <f>+SUM(J39:J44)</f>
        <v>17121</v>
      </c>
      <c r="K45" s="166">
        <f>+SUM(K39:K44)</f>
        <v>16424</v>
      </c>
      <c r="L45" s="166">
        <f>+SUM(L39:L44)</f>
        <v>18022</v>
      </c>
      <c r="M45" s="167">
        <f>+SUM(M39:M44)</f>
        <v>17653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349</v>
      </c>
      <c r="D50" s="64">
        <v>481</v>
      </c>
      <c r="E50" s="64">
        <v>436</v>
      </c>
      <c r="F50" s="64">
        <v>433</v>
      </c>
      <c r="G50" s="64">
        <v>455</v>
      </c>
      <c r="H50" s="65">
        <v>487</v>
      </c>
      <c r="I50" s="65">
        <v>456</v>
      </c>
      <c r="J50" s="66">
        <v>489</v>
      </c>
      <c r="K50" s="66">
        <v>424</v>
      </c>
      <c r="L50" s="66">
        <v>479</v>
      </c>
      <c r="M50" s="68">
        <v>462</v>
      </c>
    </row>
    <row r="51" spans="1:13" ht="18.75" x14ac:dyDescent="0.25">
      <c r="A51" s="279" t="s">
        <v>46</v>
      </c>
      <c r="B51" s="280"/>
      <c r="C51" s="69">
        <v>501</v>
      </c>
      <c r="D51" s="15">
        <v>574</v>
      </c>
      <c r="E51" s="15">
        <v>609</v>
      </c>
      <c r="F51" s="15">
        <v>641</v>
      </c>
      <c r="G51" s="15">
        <v>712</v>
      </c>
      <c r="H51" s="28">
        <v>700</v>
      </c>
      <c r="I51" s="28">
        <v>597</v>
      </c>
      <c r="J51" s="33">
        <v>748</v>
      </c>
      <c r="K51" s="33">
        <v>695</v>
      </c>
      <c r="L51" s="33">
        <v>765</v>
      </c>
      <c r="M51" s="70">
        <v>759</v>
      </c>
    </row>
    <row r="52" spans="1:13" ht="18.75" x14ac:dyDescent="0.25">
      <c r="A52" s="279" t="s">
        <v>27</v>
      </c>
      <c r="B52" s="280"/>
      <c r="C52" s="69">
        <v>1335</v>
      </c>
      <c r="D52" s="15">
        <v>1840</v>
      </c>
      <c r="E52" s="15">
        <v>1980</v>
      </c>
      <c r="F52" s="15">
        <v>2094</v>
      </c>
      <c r="G52" s="15">
        <v>2625</v>
      </c>
      <c r="H52" s="28">
        <v>2786</v>
      </c>
      <c r="I52" s="28">
        <v>1479</v>
      </c>
      <c r="J52" s="33">
        <v>2132</v>
      </c>
      <c r="K52" s="33">
        <v>2027</v>
      </c>
      <c r="L52" s="33">
        <v>2397</v>
      </c>
      <c r="M52" s="70">
        <v>2347</v>
      </c>
    </row>
    <row r="53" spans="1:13" ht="18.75" x14ac:dyDescent="0.25">
      <c r="A53" s="279" t="s">
        <v>47</v>
      </c>
      <c r="B53" s="280"/>
      <c r="C53" s="69">
        <v>1406</v>
      </c>
      <c r="D53" s="15">
        <v>1707</v>
      </c>
      <c r="E53" s="15">
        <v>1721</v>
      </c>
      <c r="F53" s="15">
        <v>1694</v>
      </c>
      <c r="G53" s="15">
        <v>1718</v>
      </c>
      <c r="H53" s="28">
        <v>1713</v>
      </c>
      <c r="I53" s="28">
        <v>1582</v>
      </c>
      <c r="J53" s="33">
        <v>1687</v>
      </c>
      <c r="K53" s="33">
        <v>1619</v>
      </c>
      <c r="L53" s="33">
        <v>1675</v>
      </c>
      <c r="M53" s="70">
        <v>1561</v>
      </c>
    </row>
    <row r="54" spans="1:13" ht="18.75" x14ac:dyDescent="0.25">
      <c r="A54" s="279" t="s">
        <v>48</v>
      </c>
      <c r="B54" s="280"/>
      <c r="C54" s="69">
        <v>2067</v>
      </c>
      <c r="D54" s="15">
        <v>3009</v>
      </c>
      <c r="E54" s="15">
        <v>3405</v>
      </c>
      <c r="F54" s="15">
        <v>3950</v>
      </c>
      <c r="G54" s="15">
        <v>4461</v>
      </c>
      <c r="H54" s="28">
        <v>4719</v>
      </c>
      <c r="I54" s="28">
        <v>4283</v>
      </c>
      <c r="J54" s="33">
        <v>4396</v>
      </c>
      <c r="K54" s="33">
        <v>4229</v>
      </c>
      <c r="L54" s="33">
        <v>4423</v>
      </c>
      <c r="M54" s="70">
        <v>4276</v>
      </c>
    </row>
    <row r="55" spans="1:13" ht="18.75" x14ac:dyDescent="0.25">
      <c r="A55" s="279" t="s">
        <v>59</v>
      </c>
      <c r="B55" s="280"/>
      <c r="C55" s="69">
        <v>1209</v>
      </c>
      <c r="D55" s="15">
        <v>1588</v>
      </c>
      <c r="E55" s="15">
        <v>1655</v>
      </c>
      <c r="F55" s="15">
        <v>1793</v>
      </c>
      <c r="G55" s="15">
        <v>1842</v>
      </c>
      <c r="H55" s="28">
        <v>1874</v>
      </c>
      <c r="I55" s="28">
        <v>1646</v>
      </c>
      <c r="J55" s="33">
        <v>1707</v>
      </c>
      <c r="K55" s="33">
        <v>1530</v>
      </c>
      <c r="L55" s="33">
        <v>1680</v>
      </c>
      <c r="M55" s="70">
        <v>1614</v>
      </c>
    </row>
    <row r="56" spans="1:13" ht="18.75" x14ac:dyDescent="0.25">
      <c r="A56" s="279" t="s">
        <v>49</v>
      </c>
      <c r="B56" s="280"/>
      <c r="C56" s="69">
        <v>3150</v>
      </c>
      <c r="D56" s="15">
        <v>3966</v>
      </c>
      <c r="E56" s="15">
        <v>4054</v>
      </c>
      <c r="F56" s="15">
        <v>4221</v>
      </c>
      <c r="G56" s="15">
        <v>4519</v>
      </c>
      <c r="H56" s="28">
        <v>4938</v>
      </c>
      <c r="I56" s="28">
        <v>4391</v>
      </c>
      <c r="J56" s="33">
        <v>4978</v>
      </c>
      <c r="K56" s="33">
        <v>4961</v>
      </c>
      <c r="L56" s="33">
        <v>5536</v>
      </c>
      <c r="M56" s="70">
        <v>5540</v>
      </c>
    </row>
    <row r="57" spans="1:13" ht="18.75" x14ac:dyDescent="0.25">
      <c r="A57" s="279" t="s">
        <v>28</v>
      </c>
      <c r="B57" s="280"/>
      <c r="C57" s="69">
        <v>532</v>
      </c>
      <c r="D57" s="15">
        <v>757</v>
      </c>
      <c r="E57" s="15">
        <v>800</v>
      </c>
      <c r="F57" s="15">
        <v>877</v>
      </c>
      <c r="G57" s="15">
        <v>924</v>
      </c>
      <c r="H57" s="28">
        <v>977</v>
      </c>
      <c r="I57" s="28">
        <v>838</v>
      </c>
      <c r="J57" s="33">
        <v>984</v>
      </c>
      <c r="K57" s="33">
        <v>939</v>
      </c>
      <c r="L57" s="33">
        <v>1065</v>
      </c>
      <c r="M57" s="70">
        <v>1063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2</v>
      </c>
      <c r="M58" s="74">
        <v>31</v>
      </c>
    </row>
    <row r="59" spans="1:13" ht="19.5" thickBot="1" x14ac:dyDescent="0.3">
      <c r="A59" s="249" t="s">
        <v>8</v>
      </c>
      <c r="B59" s="250"/>
      <c r="C59" s="174">
        <f>+SUM(C50:C58)</f>
        <v>10549</v>
      </c>
      <c r="D59" s="172">
        <f>+SUM(D50:D58)</f>
        <v>13922</v>
      </c>
      <c r="E59" s="172">
        <f t="shared" ref="E59:L59" si="2">+SUM(E50:E58)</f>
        <v>14660</v>
      </c>
      <c r="F59" s="172">
        <f t="shared" si="2"/>
        <v>15703</v>
      </c>
      <c r="G59" s="172">
        <f t="shared" si="2"/>
        <v>17256</v>
      </c>
      <c r="H59" s="172">
        <f t="shared" si="2"/>
        <v>18194</v>
      </c>
      <c r="I59" s="172">
        <f t="shared" si="2"/>
        <v>15272</v>
      </c>
      <c r="J59" s="172">
        <f t="shared" si="2"/>
        <v>17121</v>
      </c>
      <c r="K59" s="172">
        <f t="shared" si="2"/>
        <v>16424</v>
      </c>
      <c r="L59" s="172">
        <f t="shared" si="2"/>
        <v>18022</v>
      </c>
      <c r="M59" s="167">
        <f>+SUM(M50:M58)</f>
        <v>17653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2649</v>
      </c>
      <c r="H65" s="33">
        <v>2852</v>
      </c>
      <c r="I65" s="33">
        <v>1538</v>
      </c>
      <c r="J65" s="33">
        <v>2239</v>
      </c>
      <c r="K65" s="32">
        <v>2107</v>
      </c>
      <c r="L65" s="32">
        <v>2467</v>
      </c>
      <c r="M65" s="62">
        <v>2394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961</v>
      </c>
      <c r="H66" s="33">
        <v>959</v>
      </c>
      <c r="I66" s="33">
        <v>817</v>
      </c>
      <c r="J66" s="33">
        <v>1030</v>
      </c>
      <c r="K66" s="32">
        <v>981</v>
      </c>
      <c r="L66" s="32">
        <v>1079</v>
      </c>
      <c r="M66" s="62">
        <v>1075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1651</v>
      </c>
      <c r="H67" s="33">
        <v>1681</v>
      </c>
      <c r="I67" s="33">
        <v>1438</v>
      </c>
      <c r="J67" s="33">
        <v>1510</v>
      </c>
      <c r="K67" s="32">
        <v>1454</v>
      </c>
      <c r="L67" s="32">
        <v>1531</v>
      </c>
      <c r="M67" s="62">
        <v>1506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4379</v>
      </c>
      <c r="H68" s="33">
        <v>4587</v>
      </c>
      <c r="I68" s="33">
        <v>4198</v>
      </c>
      <c r="J68" s="33">
        <v>4204</v>
      </c>
      <c r="K68" s="32">
        <v>3929</v>
      </c>
      <c r="L68" s="32">
        <v>4188</v>
      </c>
      <c r="M68" s="62">
        <v>4038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850</v>
      </c>
      <c r="H69" s="33">
        <v>891</v>
      </c>
      <c r="I69" s="33">
        <v>756</v>
      </c>
      <c r="J69" s="33">
        <v>894</v>
      </c>
      <c r="K69" s="32">
        <v>847</v>
      </c>
      <c r="L69" s="32">
        <v>986</v>
      </c>
      <c r="M69" s="62">
        <v>978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161</v>
      </c>
      <c r="H70" s="33">
        <v>182</v>
      </c>
      <c r="I70" s="33">
        <v>148</v>
      </c>
      <c r="J70" s="33">
        <v>158</v>
      </c>
      <c r="K70" s="32">
        <v>159</v>
      </c>
      <c r="L70" s="32">
        <v>205</v>
      </c>
      <c r="M70" s="62">
        <v>189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4195</v>
      </c>
      <c r="H71" s="33">
        <v>4604</v>
      </c>
      <c r="I71" s="33">
        <v>4123</v>
      </c>
      <c r="J71" s="33">
        <v>4683</v>
      </c>
      <c r="K71" s="32">
        <v>4666</v>
      </c>
      <c r="L71" s="32">
        <v>5145</v>
      </c>
      <c r="M71" s="62">
        <v>5183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692</v>
      </c>
      <c r="H72" s="33">
        <v>725</v>
      </c>
      <c r="I72" s="33">
        <v>658</v>
      </c>
      <c r="J72" s="33">
        <v>716</v>
      </c>
      <c r="K72" s="32">
        <v>652</v>
      </c>
      <c r="L72" s="32">
        <v>746</v>
      </c>
      <c r="M72" s="62">
        <v>721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1718</v>
      </c>
      <c r="H73" s="33">
        <v>1713</v>
      </c>
      <c r="I73" s="33">
        <v>1596</v>
      </c>
      <c r="J73" s="33">
        <v>1687</v>
      </c>
      <c r="K73" s="32">
        <v>1629</v>
      </c>
      <c r="L73" s="32">
        <v>1675</v>
      </c>
      <c r="M73" s="62">
        <v>1569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17256</v>
      </c>
      <c r="H76" s="172">
        <f t="shared" si="3"/>
        <v>18194</v>
      </c>
      <c r="I76" s="172">
        <f t="shared" ref="I76:M76" si="4">+SUM(I64:I75)</f>
        <v>15272</v>
      </c>
      <c r="J76" s="172">
        <f t="shared" si="4"/>
        <v>17121</v>
      </c>
      <c r="K76" s="172">
        <f t="shared" si="4"/>
        <v>16424</v>
      </c>
      <c r="L76" s="172">
        <f t="shared" si="4"/>
        <v>18022</v>
      </c>
      <c r="M76" s="173">
        <f t="shared" si="4"/>
        <v>17653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10340</v>
      </c>
      <c r="D82" s="84">
        <v>13467</v>
      </c>
      <c r="E82" s="84">
        <v>14317</v>
      </c>
      <c r="F82" s="84">
        <v>15445</v>
      </c>
      <c r="G82" s="84">
        <v>16969</v>
      </c>
      <c r="H82" s="85">
        <v>18020</v>
      </c>
      <c r="I82" s="85">
        <v>15118</v>
      </c>
      <c r="J82" s="85">
        <v>16989</v>
      </c>
      <c r="K82" s="86">
        <v>16307</v>
      </c>
      <c r="L82" s="86">
        <v>17852</v>
      </c>
      <c r="M82" s="87">
        <v>17459</v>
      </c>
    </row>
    <row r="83" spans="1:13" ht="18.75" x14ac:dyDescent="0.25">
      <c r="A83" s="233" t="s">
        <v>31</v>
      </c>
      <c r="B83" s="234"/>
      <c r="C83" s="63">
        <v>209</v>
      </c>
      <c r="D83" s="15">
        <v>455</v>
      </c>
      <c r="E83" s="15">
        <v>343</v>
      </c>
      <c r="F83" s="15">
        <v>258</v>
      </c>
      <c r="G83" s="15">
        <v>287</v>
      </c>
      <c r="H83" s="28">
        <v>174</v>
      </c>
      <c r="I83" s="28">
        <v>154</v>
      </c>
      <c r="J83" s="28">
        <v>132</v>
      </c>
      <c r="K83" s="32">
        <v>117</v>
      </c>
      <c r="L83" s="32">
        <v>170</v>
      </c>
      <c r="M83" s="88">
        <v>177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17</v>
      </c>
    </row>
    <row r="87" spans="1:13" ht="19.5" thickBot="1" x14ac:dyDescent="0.3">
      <c r="A87" s="285" t="s">
        <v>8</v>
      </c>
      <c r="B87" s="286"/>
      <c r="C87" s="158">
        <f>+SUM(C82:C86)</f>
        <v>10549</v>
      </c>
      <c r="D87" s="164">
        <f t="shared" ref="D87:H87" si="5">+SUM(D82:D86)</f>
        <v>13922</v>
      </c>
      <c r="E87" s="164">
        <f t="shared" si="5"/>
        <v>14660</v>
      </c>
      <c r="F87" s="164">
        <f t="shared" si="5"/>
        <v>15703</v>
      </c>
      <c r="G87" s="164">
        <f t="shared" si="5"/>
        <v>17256</v>
      </c>
      <c r="H87" s="165">
        <f t="shared" si="5"/>
        <v>18194</v>
      </c>
      <c r="I87" s="165">
        <f>+SUM(I82:I86)</f>
        <v>15272</v>
      </c>
      <c r="J87" s="165">
        <f>+SUM(J82:J86)</f>
        <v>17121</v>
      </c>
      <c r="K87" s="166">
        <f>+SUM(K82:K86)</f>
        <v>16424</v>
      </c>
      <c r="L87" s="166">
        <f>+SUM(L82:L86)</f>
        <v>18022</v>
      </c>
      <c r="M87" s="167">
        <f>+SUM(M82:M86)</f>
        <v>17653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5909</v>
      </c>
      <c r="D93" s="91">
        <v>7377</v>
      </c>
      <c r="E93" s="91">
        <v>7846</v>
      </c>
      <c r="F93" s="91">
        <v>8924</v>
      </c>
      <c r="G93" s="91">
        <v>9508</v>
      </c>
      <c r="H93" s="92">
        <v>9679</v>
      </c>
      <c r="I93" s="92">
        <v>8054</v>
      </c>
      <c r="J93" s="86">
        <v>9034</v>
      </c>
      <c r="K93" s="86">
        <v>8470</v>
      </c>
      <c r="L93" s="86">
        <v>9426</v>
      </c>
      <c r="M93" s="87">
        <v>9099</v>
      </c>
    </row>
    <row r="94" spans="1:13" ht="18.75" x14ac:dyDescent="0.25">
      <c r="A94" s="245" t="s">
        <v>35</v>
      </c>
      <c r="B94" s="246"/>
      <c r="C94" s="63">
        <v>4640</v>
      </c>
      <c r="D94" s="15">
        <v>6545</v>
      </c>
      <c r="E94" s="15">
        <v>6814</v>
      </c>
      <c r="F94" s="15">
        <v>6779</v>
      </c>
      <c r="G94" s="15">
        <v>7748</v>
      </c>
      <c r="H94" s="28">
        <v>8515</v>
      </c>
      <c r="I94" s="28">
        <v>7218</v>
      </c>
      <c r="J94" s="28">
        <v>8087</v>
      </c>
      <c r="K94" s="32">
        <v>7954</v>
      </c>
      <c r="L94" s="32">
        <v>8596</v>
      </c>
      <c r="M94" s="88">
        <v>8554</v>
      </c>
    </row>
    <row r="95" spans="1:13" ht="19.5" thickBot="1" x14ac:dyDescent="0.3">
      <c r="A95" s="249" t="s">
        <v>8</v>
      </c>
      <c r="B95" s="250"/>
      <c r="C95" s="158">
        <f>+SUM(C93:C94)</f>
        <v>10549</v>
      </c>
      <c r="D95" s="164">
        <f t="shared" ref="D95:M95" si="6">+SUM(D93:D94)</f>
        <v>13922</v>
      </c>
      <c r="E95" s="164">
        <f t="shared" si="6"/>
        <v>14660</v>
      </c>
      <c r="F95" s="164">
        <f t="shared" si="6"/>
        <v>15703</v>
      </c>
      <c r="G95" s="164">
        <f t="shared" si="6"/>
        <v>17256</v>
      </c>
      <c r="H95" s="165">
        <f t="shared" si="6"/>
        <v>18194</v>
      </c>
      <c r="I95" s="165">
        <f t="shared" si="6"/>
        <v>15272</v>
      </c>
      <c r="J95" s="165">
        <f t="shared" si="6"/>
        <v>17121</v>
      </c>
      <c r="K95" s="166">
        <f t="shared" si="6"/>
        <v>16424</v>
      </c>
      <c r="L95" s="166">
        <f t="shared" si="6"/>
        <v>18022</v>
      </c>
      <c r="M95" s="167">
        <f t="shared" si="6"/>
        <v>17653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0.21142857142857144</v>
      </c>
      <c r="D100" s="209">
        <v>4.1176470588235294E-2</v>
      </c>
      <c r="E100" s="209">
        <v>0.14743589743589744</v>
      </c>
      <c r="F100" s="209">
        <v>8.1395348837209308E-2</v>
      </c>
      <c r="G100" s="210">
        <v>0.13333333333333333</v>
      </c>
    </row>
    <row r="101" spans="1:10" ht="18.75" x14ac:dyDescent="0.25">
      <c r="A101" s="245" t="s">
        <v>4</v>
      </c>
      <c r="B101" s="246"/>
      <c r="C101" s="209">
        <v>0.17939527616946971</v>
      </c>
      <c r="D101" s="209">
        <v>8.6273709973485616E-2</v>
      </c>
      <c r="E101" s="209">
        <v>6.7297702874292972E-2</v>
      </c>
      <c r="F101" s="209">
        <v>4.7153990332445495E-2</v>
      </c>
      <c r="G101" s="210">
        <v>7.2758188652228384E-2</v>
      </c>
    </row>
    <row r="102" spans="1:10" ht="19.5" thickBot="1" x14ac:dyDescent="0.3">
      <c r="A102" s="249" t="s">
        <v>41</v>
      </c>
      <c r="B102" s="250"/>
      <c r="C102" s="162">
        <v>0.17990231548480462</v>
      </c>
      <c r="D102" s="162">
        <v>8.5505212510024062E-2</v>
      </c>
      <c r="E102" s="162">
        <v>6.8715273840571495E-2</v>
      </c>
      <c r="F102" s="162">
        <v>4.7725288582791736E-2</v>
      </c>
      <c r="G102" s="163">
        <v>7.379716773682822E-2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215</v>
      </c>
      <c r="D110" s="95">
        <v>113</v>
      </c>
      <c r="E110" s="96">
        <f t="shared" ref="E110:E115" si="8">+IF(C110=0,"",(D110/C110))</f>
        <v>0.52558139534883719</v>
      </c>
      <c r="G110" s="241" t="s">
        <v>3</v>
      </c>
      <c r="H110" s="242"/>
      <c r="I110" s="98">
        <v>2</v>
      </c>
      <c r="J110"/>
    </row>
    <row r="111" spans="1:10" ht="18.75" x14ac:dyDescent="0.25">
      <c r="A111" s="241" t="s">
        <v>4</v>
      </c>
      <c r="B111" s="248"/>
      <c r="C111" s="63">
        <f t="shared" si="7"/>
        <v>16157</v>
      </c>
      <c r="D111" s="95">
        <v>8223</v>
      </c>
      <c r="E111" s="96">
        <f t="shared" si="8"/>
        <v>0.50894349198489819</v>
      </c>
      <c r="G111" s="241" t="s">
        <v>4</v>
      </c>
      <c r="H111" s="242"/>
      <c r="I111" s="98">
        <v>54</v>
      </c>
      <c r="J111"/>
    </row>
    <row r="112" spans="1:10" ht="18.75" x14ac:dyDescent="0.25">
      <c r="A112" s="241" t="s">
        <v>5</v>
      </c>
      <c r="B112" s="248"/>
      <c r="C112" s="63">
        <f t="shared" si="7"/>
        <v>254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14</v>
      </c>
      <c r="J112"/>
    </row>
    <row r="113" spans="1:10" ht="18.75" x14ac:dyDescent="0.25">
      <c r="A113" s="241" t="s">
        <v>6</v>
      </c>
      <c r="B113" s="248"/>
      <c r="C113" s="63">
        <f t="shared" si="7"/>
        <v>809</v>
      </c>
      <c r="D113" s="95">
        <v>20</v>
      </c>
      <c r="E113" s="96">
        <f t="shared" si="8"/>
        <v>2.4721878862793572E-2</v>
      </c>
      <c r="G113" s="241" t="s">
        <v>6</v>
      </c>
      <c r="H113" s="242"/>
      <c r="I113" s="98">
        <v>39</v>
      </c>
      <c r="J113"/>
    </row>
    <row r="114" spans="1:10" ht="18.75" x14ac:dyDescent="0.25">
      <c r="A114" s="241" t="s">
        <v>7</v>
      </c>
      <c r="B114" s="248"/>
      <c r="C114" s="63">
        <f t="shared" si="7"/>
        <v>218</v>
      </c>
      <c r="D114" s="95">
        <v>16</v>
      </c>
      <c r="E114" s="96">
        <f t="shared" si="8"/>
        <v>7.3394495412844041E-2</v>
      </c>
      <c r="G114" s="241" t="s">
        <v>7</v>
      </c>
      <c r="H114" s="242"/>
      <c r="I114" s="98">
        <v>12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17653</v>
      </c>
      <c r="D115" s="159">
        <f>+SUM(D109:D114)</f>
        <v>8372</v>
      </c>
      <c r="E115" s="160">
        <f t="shared" si="8"/>
        <v>0.4742536679317963</v>
      </c>
      <c r="G115" s="268" t="s">
        <v>8</v>
      </c>
      <c r="H115" s="269"/>
      <c r="I115" s="161">
        <f>+SUM(I109:I114)</f>
        <v>121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15662</v>
      </c>
      <c r="D123" s="243">
        <f>+C123+C124</f>
        <v>28028</v>
      </c>
      <c r="E123" s="103">
        <v>2037</v>
      </c>
      <c r="F123" s="243">
        <f>+E123+E124</f>
        <v>4204</v>
      </c>
      <c r="G123" s="67">
        <v>1605</v>
      </c>
      <c r="H123" s="253">
        <f>+G123+G124</f>
        <v>3488</v>
      </c>
    </row>
    <row r="124" spans="1:10" ht="18.75" x14ac:dyDescent="0.25">
      <c r="A124" s="267"/>
      <c r="B124" s="105">
        <v>2</v>
      </c>
      <c r="C124" s="99">
        <v>12366</v>
      </c>
      <c r="D124" s="244"/>
      <c r="E124" s="99">
        <v>2167</v>
      </c>
      <c r="F124" s="244"/>
      <c r="G124" s="99">
        <v>1883</v>
      </c>
      <c r="H124" s="244"/>
    </row>
    <row r="125" spans="1:10" ht="18.75" x14ac:dyDescent="0.25">
      <c r="A125" s="266">
        <v>2017</v>
      </c>
      <c r="B125" s="106">
        <v>1</v>
      </c>
      <c r="C125" s="100">
        <v>22588</v>
      </c>
      <c r="D125" s="254">
        <f>+C125+C126</f>
        <v>38656</v>
      </c>
      <c r="E125" s="100">
        <v>2549</v>
      </c>
      <c r="F125" s="254">
        <f>+E125+E126</f>
        <v>4535</v>
      </c>
      <c r="G125" s="100">
        <v>2597</v>
      </c>
      <c r="H125" s="254">
        <f>+G125+G126</f>
        <v>4424</v>
      </c>
    </row>
    <row r="126" spans="1:10" ht="18.75" x14ac:dyDescent="0.25">
      <c r="A126" s="267"/>
      <c r="B126" s="105">
        <v>2</v>
      </c>
      <c r="C126" s="99">
        <v>16068</v>
      </c>
      <c r="D126" s="244"/>
      <c r="E126" s="99">
        <v>1986</v>
      </c>
      <c r="F126" s="244"/>
      <c r="G126" s="99">
        <v>1827</v>
      </c>
      <c r="H126" s="244"/>
    </row>
    <row r="127" spans="1:10" ht="18.75" x14ac:dyDescent="0.25">
      <c r="A127" s="266">
        <v>2018</v>
      </c>
      <c r="B127" s="106">
        <v>1</v>
      </c>
      <c r="C127" s="100">
        <v>20029</v>
      </c>
      <c r="D127" s="254">
        <f>+C127+C128</f>
        <v>32361</v>
      </c>
      <c r="E127" s="100">
        <v>2164</v>
      </c>
      <c r="F127" s="254">
        <f>+E127+E128</f>
        <v>4236</v>
      </c>
      <c r="G127" s="100">
        <v>2140</v>
      </c>
      <c r="H127" s="254">
        <f>+G127+G128</f>
        <v>3289</v>
      </c>
    </row>
    <row r="128" spans="1:10" ht="18.75" x14ac:dyDescent="0.25">
      <c r="A128" s="267"/>
      <c r="B128" s="105">
        <v>2</v>
      </c>
      <c r="C128" s="99">
        <v>12332</v>
      </c>
      <c r="D128" s="244"/>
      <c r="E128" s="99">
        <v>2072</v>
      </c>
      <c r="F128" s="244"/>
      <c r="G128" s="99">
        <v>1149</v>
      </c>
      <c r="H128" s="244"/>
    </row>
    <row r="129" spans="1:28" ht="18.75" x14ac:dyDescent="0.25">
      <c r="A129" s="266">
        <v>2019</v>
      </c>
      <c r="B129" s="106">
        <v>1</v>
      </c>
      <c r="C129" s="100">
        <v>11824</v>
      </c>
      <c r="D129" s="254">
        <f>+C129+C130</f>
        <v>18467</v>
      </c>
      <c r="E129" s="100">
        <v>2247</v>
      </c>
      <c r="F129" s="254">
        <f>+E129+E130</f>
        <v>4116</v>
      </c>
      <c r="G129" s="100">
        <v>2132</v>
      </c>
      <c r="H129" s="254">
        <f>+G129+G130</f>
        <v>3742</v>
      </c>
    </row>
    <row r="130" spans="1:28" ht="18.75" x14ac:dyDescent="0.25">
      <c r="A130" s="267"/>
      <c r="B130" s="105">
        <v>2</v>
      </c>
      <c r="C130" s="99">
        <v>6643</v>
      </c>
      <c r="D130" s="244"/>
      <c r="E130" s="99">
        <v>1869</v>
      </c>
      <c r="F130" s="244"/>
      <c r="G130" s="99">
        <v>1610</v>
      </c>
      <c r="H130" s="244"/>
    </row>
    <row r="131" spans="1:28" ht="18.75" x14ac:dyDescent="0.25">
      <c r="A131" s="266">
        <v>2022</v>
      </c>
      <c r="B131" s="106">
        <v>1</v>
      </c>
      <c r="C131" s="100">
        <v>9939</v>
      </c>
      <c r="D131" s="254">
        <f>+C131+C132</f>
        <v>9939</v>
      </c>
      <c r="E131" s="100">
        <v>2258</v>
      </c>
      <c r="F131" s="254">
        <f>+E131+E132</f>
        <v>2258</v>
      </c>
      <c r="G131" s="100">
        <v>2077</v>
      </c>
      <c r="H131" s="254">
        <f>+G131+G132</f>
        <v>2077</v>
      </c>
    </row>
    <row r="132" spans="1:28" ht="18.75" x14ac:dyDescent="0.25">
      <c r="A132" s="267"/>
      <c r="B132" s="105">
        <v>2</v>
      </c>
      <c r="C132" s="99">
        <v>0</v>
      </c>
      <c r="D132" s="244"/>
      <c r="E132" s="99">
        <v>0</v>
      </c>
      <c r="F132" s="244"/>
      <c r="G132" s="99">
        <v>0</v>
      </c>
      <c r="H132" s="244"/>
    </row>
    <row r="133" spans="1:28" ht="18.75" x14ac:dyDescent="0.25">
      <c r="A133" s="266">
        <v>2021</v>
      </c>
      <c r="B133" s="106">
        <v>1</v>
      </c>
      <c r="C133" s="100">
        <v>12643</v>
      </c>
      <c r="D133" s="254">
        <f>+C133+C134</f>
        <v>19101</v>
      </c>
      <c r="E133" s="100">
        <v>2502</v>
      </c>
      <c r="F133" s="254">
        <f>+E133+E134</f>
        <v>4515</v>
      </c>
      <c r="G133" s="100">
        <v>2214</v>
      </c>
      <c r="H133" s="254">
        <f>+G133+G134</f>
        <v>3974</v>
      </c>
    </row>
    <row r="134" spans="1:28" ht="18.75" x14ac:dyDescent="0.25">
      <c r="A134" s="267"/>
      <c r="B134" s="105">
        <v>2</v>
      </c>
      <c r="C134" s="99">
        <v>6458</v>
      </c>
      <c r="D134" s="244"/>
      <c r="E134" s="99">
        <v>2013</v>
      </c>
      <c r="F134" s="244"/>
      <c r="G134" s="99">
        <v>1760</v>
      </c>
      <c r="H134" s="244"/>
    </row>
    <row r="135" spans="1:28" ht="18.75" x14ac:dyDescent="0.25">
      <c r="A135" s="303">
        <v>2022</v>
      </c>
      <c r="B135" s="107">
        <v>1</v>
      </c>
      <c r="C135" s="101">
        <v>7050</v>
      </c>
      <c r="D135" s="255">
        <f>+C135+C136</f>
        <v>12027</v>
      </c>
      <c r="E135" s="101">
        <v>1913</v>
      </c>
      <c r="F135" s="255">
        <f>+E135+E136</f>
        <v>3517</v>
      </c>
      <c r="G135" s="101">
        <v>1863</v>
      </c>
      <c r="H135" s="255">
        <f>+G135+G136</f>
        <v>3451</v>
      </c>
    </row>
    <row r="136" spans="1:28" ht="19.5" thickBot="1" x14ac:dyDescent="0.3">
      <c r="A136" s="304"/>
      <c r="B136" s="108">
        <v>2</v>
      </c>
      <c r="C136" s="102">
        <v>4977</v>
      </c>
      <c r="D136" s="256"/>
      <c r="E136" s="102">
        <v>1604</v>
      </c>
      <c r="F136" s="256"/>
      <c r="G136" s="102">
        <v>1588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252</v>
      </c>
      <c r="F141" s="110">
        <f t="shared" si="9"/>
        <v>317</v>
      </c>
      <c r="G141" s="110">
        <f t="shared" si="9"/>
        <v>497</v>
      </c>
      <c r="H141" s="110">
        <f t="shared" si="9"/>
        <v>107</v>
      </c>
      <c r="I141" s="111">
        <f t="shared" si="9"/>
        <v>0</v>
      </c>
      <c r="J141" s="297">
        <f>+SUM(B141:I141)</f>
        <v>1173</v>
      </c>
      <c r="M141" s="3">
        <v>0</v>
      </c>
      <c r="N141" s="22">
        <v>0</v>
      </c>
      <c r="O141" s="22">
        <v>0</v>
      </c>
      <c r="P141" s="22">
        <v>252</v>
      </c>
      <c r="Q141" s="22">
        <v>317</v>
      </c>
      <c r="R141" s="22">
        <v>497</v>
      </c>
      <c r="S141" s="22">
        <v>107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0.21483375959079284</v>
      </c>
      <c r="F142" s="113">
        <f>+IF($J$141=0,"",(F141/$J$141))</f>
        <v>0.27024722932651324</v>
      </c>
      <c r="G142" s="113">
        <f t="shared" si="10"/>
        <v>0.4236999147485081</v>
      </c>
      <c r="H142" s="113">
        <f t="shared" si="10"/>
        <v>9.1219096334185845E-2</v>
      </c>
      <c r="I142" s="114">
        <f>+IF($J$141=0,"",(I141/$J$141))</f>
        <v>0</v>
      </c>
      <c r="J142" s="298"/>
      <c r="M142" s="3">
        <v>1</v>
      </c>
      <c r="N142" s="22">
        <v>2</v>
      </c>
      <c r="O142" s="22">
        <v>1</v>
      </c>
      <c r="P142" s="22">
        <v>233</v>
      </c>
      <c r="Q142" s="22">
        <v>422</v>
      </c>
      <c r="R142" s="22">
        <v>450</v>
      </c>
      <c r="S142" s="22">
        <v>153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1</v>
      </c>
      <c r="C143" s="116">
        <f t="shared" ref="C143:I143" si="11">+N142</f>
        <v>2</v>
      </c>
      <c r="D143" s="116">
        <f t="shared" si="11"/>
        <v>1</v>
      </c>
      <c r="E143" s="116">
        <f t="shared" si="11"/>
        <v>233</v>
      </c>
      <c r="F143" s="116">
        <f t="shared" si="11"/>
        <v>422</v>
      </c>
      <c r="G143" s="116">
        <f t="shared" si="11"/>
        <v>450</v>
      </c>
      <c r="H143" s="116">
        <f t="shared" si="11"/>
        <v>153</v>
      </c>
      <c r="I143" s="117">
        <f t="shared" si="11"/>
        <v>0</v>
      </c>
      <c r="J143" s="235">
        <f>+SUM(B143:I143)</f>
        <v>1262</v>
      </c>
      <c r="M143" s="3">
        <v>10</v>
      </c>
      <c r="N143" s="22">
        <v>0</v>
      </c>
      <c r="O143" s="22">
        <v>0</v>
      </c>
      <c r="P143" s="22">
        <v>221</v>
      </c>
      <c r="Q143" s="22">
        <v>432</v>
      </c>
      <c r="R143" s="22">
        <v>499</v>
      </c>
      <c r="S143" s="22">
        <v>170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7.9239302694136295E-4</v>
      </c>
      <c r="C144" s="119">
        <f t="shared" ref="C144:I144" si="12">+IF($J$143=0,"",(C143/$J$143))</f>
        <v>1.5847860538827259E-3</v>
      </c>
      <c r="D144" s="119">
        <f t="shared" si="12"/>
        <v>7.9239302694136295E-4</v>
      </c>
      <c r="E144" s="119">
        <f t="shared" si="12"/>
        <v>0.18462757527733756</v>
      </c>
      <c r="F144" s="119">
        <f t="shared" si="12"/>
        <v>0.33438985736925514</v>
      </c>
      <c r="G144" s="119">
        <f t="shared" si="12"/>
        <v>0.35657686212361334</v>
      </c>
      <c r="H144" s="119">
        <f t="shared" si="12"/>
        <v>0.12123613312202852</v>
      </c>
      <c r="I144" s="120">
        <f t="shared" si="12"/>
        <v>0</v>
      </c>
      <c r="J144" s="236"/>
      <c r="M144" s="3">
        <v>9</v>
      </c>
      <c r="N144" s="3">
        <v>0</v>
      </c>
      <c r="O144" s="3">
        <v>0</v>
      </c>
      <c r="P144" s="3">
        <v>204</v>
      </c>
      <c r="Q144" s="3">
        <v>411</v>
      </c>
      <c r="R144" s="3">
        <v>533</v>
      </c>
      <c r="S144" s="3">
        <v>181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10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221</v>
      </c>
      <c r="F145" s="116">
        <f t="shared" si="13"/>
        <v>432</v>
      </c>
      <c r="G145" s="116">
        <f t="shared" si="13"/>
        <v>499</v>
      </c>
      <c r="H145" s="116">
        <f t="shared" si="13"/>
        <v>170</v>
      </c>
      <c r="I145" s="117">
        <f t="shared" si="13"/>
        <v>0</v>
      </c>
      <c r="J145" s="235">
        <f>+SUM(B145:I145)</f>
        <v>1332</v>
      </c>
      <c r="M145" s="3">
        <v>6</v>
      </c>
      <c r="N145" s="3">
        <v>0</v>
      </c>
      <c r="O145" s="3">
        <v>0</v>
      </c>
      <c r="P145" s="3">
        <v>164</v>
      </c>
      <c r="Q145" s="3">
        <v>362</v>
      </c>
      <c r="R145" s="3">
        <v>599</v>
      </c>
      <c r="S145" s="3">
        <v>201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7.5075075075075074E-3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0.16591591591591592</v>
      </c>
      <c r="F146" s="119">
        <f t="shared" si="14"/>
        <v>0.32432432432432434</v>
      </c>
      <c r="G146" s="119">
        <f t="shared" si="14"/>
        <v>0.37462462462462465</v>
      </c>
      <c r="H146" s="119">
        <f t="shared" si="14"/>
        <v>0.12762762762762764</v>
      </c>
      <c r="I146" s="120">
        <f t="shared" si="14"/>
        <v>0</v>
      </c>
      <c r="J146" s="236"/>
      <c r="M146" s="3">
        <v>7</v>
      </c>
      <c r="N146" s="3">
        <v>0</v>
      </c>
      <c r="O146" s="3">
        <v>0</v>
      </c>
      <c r="P146" s="3">
        <v>140</v>
      </c>
      <c r="Q146" s="3">
        <v>352</v>
      </c>
      <c r="R146" s="3">
        <v>624</v>
      </c>
      <c r="S146" s="3">
        <v>226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9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204</v>
      </c>
      <c r="F147" s="116">
        <f t="shared" si="15"/>
        <v>411</v>
      </c>
      <c r="G147" s="116">
        <f t="shared" si="15"/>
        <v>533</v>
      </c>
      <c r="H147" s="116">
        <f t="shared" si="15"/>
        <v>181</v>
      </c>
      <c r="I147" s="117">
        <f t="shared" si="15"/>
        <v>0</v>
      </c>
      <c r="J147" s="235">
        <f>+SUM(B147:I147)</f>
        <v>1338</v>
      </c>
      <c r="M147" s="3">
        <v>3</v>
      </c>
      <c r="N147" s="3">
        <v>0</v>
      </c>
      <c r="O147" s="3">
        <v>0</v>
      </c>
      <c r="P147" s="3">
        <v>139</v>
      </c>
      <c r="Q147" s="3">
        <v>341</v>
      </c>
      <c r="R147" s="3">
        <v>658</v>
      </c>
      <c r="S147" s="3">
        <v>243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6.7264573991031393E-3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0.15246636771300448</v>
      </c>
      <c r="F148" s="119">
        <f t="shared" si="16"/>
        <v>0.30717488789237668</v>
      </c>
      <c r="G148" s="119">
        <f t="shared" si="16"/>
        <v>0.39835575485799701</v>
      </c>
      <c r="H148" s="119">
        <f t="shared" si="16"/>
        <v>0.1352765321375187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6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164</v>
      </c>
      <c r="F149" s="116">
        <f t="shared" si="17"/>
        <v>362</v>
      </c>
      <c r="G149" s="116">
        <f t="shared" si="17"/>
        <v>599</v>
      </c>
      <c r="H149" s="116">
        <f t="shared" si="17"/>
        <v>201</v>
      </c>
      <c r="I149" s="117">
        <f t="shared" si="17"/>
        <v>0</v>
      </c>
      <c r="J149" s="235">
        <f>+SUM(B149:I149)</f>
        <v>1332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4.5045045045045045E-3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0.12312312312312312</v>
      </c>
      <c r="F150" s="119">
        <f t="shared" si="18"/>
        <v>0.27177177177177175</v>
      </c>
      <c r="G150" s="119">
        <f t="shared" si="18"/>
        <v>0.4496996996996997</v>
      </c>
      <c r="H150" s="119">
        <f t="shared" si="18"/>
        <v>0.15090090090090091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7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140</v>
      </c>
      <c r="F151" s="116">
        <f t="shared" si="19"/>
        <v>352</v>
      </c>
      <c r="G151" s="116">
        <f t="shared" si="19"/>
        <v>624</v>
      </c>
      <c r="H151" s="116">
        <f t="shared" si="19"/>
        <v>226</v>
      </c>
      <c r="I151" s="117">
        <f t="shared" si="19"/>
        <v>0</v>
      </c>
      <c r="J151" s="235">
        <f>+SUM(B151:I151)</f>
        <v>1349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5.1890289103039286E-3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0.10378057820607858</v>
      </c>
      <c r="F152" s="119">
        <f t="shared" si="20"/>
        <v>0.26093402520385472</v>
      </c>
      <c r="G152" s="119">
        <f t="shared" si="20"/>
        <v>0.46256486286137882</v>
      </c>
      <c r="H152" s="119">
        <f t="shared" si="20"/>
        <v>0.167531504818384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3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139</v>
      </c>
      <c r="F153" s="122">
        <f t="shared" si="21"/>
        <v>341</v>
      </c>
      <c r="G153" s="122">
        <f t="shared" si="21"/>
        <v>658</v>
      </c>
      <c r="H153" s="122">
        <f t="shared" si="21"/>
        <v>243</v>
      </c>
      <c r="I153" s="123">
        <f t="shared" si="21"/>
        <v>0</v>
      </c>
      <c r="J153" s="259">
        <f>+SUM(B153:I153)</f>
        <v>1384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2.167630057803468E-3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0.10043352601156069</v>
      </c>
      <c r="F154" s="125">
        <f t="shared" si="22"/>
        <v>0.24638728323699421</v>
      </c>
      <c r="G154" s="125">
        <f t="shared" si="22"/>
        <v>0.47543352601156069</v>
      </c>
      <c r="H154" s="125">
        <f t="shared" si="22"/>
        <v>0.17557803468208091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342</v>
      </c>
      <c r="C159" s="83">
        <f t="shared" ref="C159:E159" si="23">+N159</f>
        <v>108</v>
      </c>
      <c r="D159" s="83">
        <f t="shared" si="23"/>
        <v>723</v>
      </c>
      <c r="E159" s="110">
        <f t="shared" si="23"/>
        <v>0</v>
      </c>
      <c r="F159" s="297">
        <f>+SUM(B159:E159)</f>
        <v>1173</v>
      </c>
      <c r="G159" s="83">
        <f>Q159</f>
        <v>448</v>
      </c>
      <c r="H159" s="110">
        <f>R159</f>
        <v>725</v>
      </c>
      <c r="I159" s="297">
        <f>+SUM(G159:H159)</f>
        <v>1173</v>
      </c>
      <c r="J159" s="34"/>
      <c r="M159" s="3">
        <v>342</v>
      </c>
      <c r="N159" s="3">
        <v>108</v>
      </c>
      <c r="O159" s="3">
        <v>723</v>
      </c>
      <c r="P159" s="3">
        <v>0</v>
      </c>
      <c r="Q159" s="3">
        <v>448</v>
      </c>
      <c r="R159" s="3">
        <v>725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0.2915601023017903</v>
      </c>
      <c r="C160" s="30">
        <f t="shared" ref="C160:E160" si="24">+IF($F$159=0,"",(C159/$F$159))</f>
        <v>9.2071611253196933E-2</v>
      </c>
      <c r="D160" s="30">
        <f t="shared" si="24"/>
        <v>0.61636828644501274</v>
      </c>
      <c r="E160" s="113">
        <f t="shared" si="24"/>
        <v>0</v>
      </c>
      <c r="F160" s="298"/>
      <c r="G160" s="30">
        <f>+IF($I$159=0,"",(G159/$I$159))</f>
        <v>0.38192668371696503</v>
      </c>
      <c r="H160" s="113">
        <f>+IF($I$159=0,"",(H159/$I$159))</f>
        <v>0.61807331628303497</v>
      </c>
      <c r="I160" s="298"/>
      <c r="J160" s="34"/>
      <c r="M160" s="3">
        <v>386</v>
      </c>
      <c r="N160" s="3">
        <v>117</v>
      </c>
      <c r="O160" s="3">
        <v>759</v>
      </c>
      <c r="P160" s="3">
        <v>0</v>
      </c>
      <c r="Q160" s="3">
        <v>483</v>
      </c>
      <c r="R160" s="3">
        <v>779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386</v>
      </c>
      <c r="C161" s="25">
        <f t="shared" ref="C161:E161" si="25">+N160</f>
        <v>117</v>
      </c>
      <c r="D161" s="25">
        <f t="shared" si="25"/>
        <v>759</v>
      </c>
      <c r="E161" s="116">
        <f t="shared" si="25"/>
        <v>0</v>
      </c>
      <c r="F161" s="235">
        <f>+SUM(B161:E161)</f>
        <v>1262</v>
      </c>
      <c r="G161" s="25">
        <f>Q160</f>
        <v>483</v>
      </c>
      <c r="H161" s="116">
        <f>R160</f>
        <v>779</v>
      </c>
      <c r="I161" s="235">
        <f>+SUM(G161:H161)</f>
        <v>1262</v>
      </c>
      <c r="J161" s="34"/>
      <c r="M161" s="3">
        <v>375</v>
      </c>
      <c r="N161" s="3">
        <v>123</v>
      </c>
      <c r="O161" s="3">
        <v>834</v>
      </c>
      <c r="P161" s="3">
        <v>0</v>
      </c>
      <c r="Q161" s="3">
        <v>502</v>
      </c>
      <c r="R161" s="3">
        <v>830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0.30586370839936611</v>
      </c>
      <c r="C162" s="29">
        <f t="shared" ref="C162:E162" si="26">+IF($F$161=0,"",(C161/$F$161))</f>
        <v>9.2709984152139463E-2</v>
      </c>
      <c r="D162" s="29">
        <f t="shared" si="26"/>
        <v>0.60142630744849446</v>
      </c>
      <c r="E162" s="119">
        <f t="shared" si="26"/>
        <v>0</v>
      </c>
      <c r="F162" s="236"/>
      <c r="G162" s="29">
        <f>+IF($I$161=0,"",(G161/$I$161))</f>
        <v>0.38272583201267829</v>
      </c>
      <c r="H162" s="119">
        <f>+IF($I$161=0,"",(H161/$I$161))</f>
        <v>0.61727416798732171</v>
      </c>
      <c r="I162" s="236"/>
      <c r="J162" s="34"/>
      <c r="M162" s="3">
        <v>369</v>
      </c>
      <c r="N162" s="3">
        <v>125</v>
      </c>
      <c r="O162" s="3">
        <v>844</v>
      </c>
      <c r="P162" s="3">
        <v>0</v>
      </c>
      <c r="Q162" s="3">
        <v>504</v>
      </c>
      <c r="R162" s="3">
        <v>834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375</v>
      </c>
      <c r="C163" s="25">
        <f t="shared" ref="C163:E163" si="27">+N161</f>
        <v>123</v>
      </c>
      <c r="D163" s="25">
        <f t="shared" si="27"/>
        <v>834</v>
      </c>
      <c r="E163" s="116">
        <f t="shared" si="27"/>
        <v>0</v>
      </c>
      <c r="F163" s="235">
        <f>+SUM(B163:E163)</f>
        <v>1332</v>
      </c>
      <c r="G163" s="25">
        <f>Q161</f>
        <v>502</v>
      </c>
      <c r="H163" s="116">
        <f>R161</f>
        <v>830</v>
      </c>
      <c r="I163" s="235">
        <f>+SUM(G163:H163)</f>
        <v>1332</v>
      </c>
      <c r="J163" s="34"/>
      <c r="M163" s="3">
        <v>337</v>
      </c>
      <c r="N163" s="3">
        <v>111</v>
      </c>
      <c r="O163" s="3">
        <v>884</v>
      </c>
      <c r="P163" s="3">
        <v>0</v>
      </c>
      <c r="Q163" s="3">
        <v>496</v>
      </c>
      <c r="R163" s="3">
        <v>836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0.28153153153153154</v>
      </c>
      <c r="C164" s="29">
        <f t="shared" ref="C164:E164" si="28">+IF($F$163=0,"",(C163/$F$163))</f>
        <v>9.2342342342342343E-2</v>
      </c>
      <c r="D164" s="29">
        <f t="shared" si="28"/>
        <v>0.62612612612612617</v>
      </c>
      <c r="E164" s="119">
        <f t="shared" si="28"/>
        <v>0</v>
      </c>
      <c r="F164" s="236"/>
      <c r="G164" s="29">
        <f>+IF($I$163=0,"",(G163/$I$163))</f>
        <v>0.37687687687687688</v>
      </c>
      <c r="H164" s="119">
        <f>+IF($I$163=0,"",(H163/$I$163))</f>
        <v>0.62312312312312312</v>
      </c>
      <c r="I164" s="236"/>
      <c r="J164" s="34"/>
      <c r="M164" s="3">
        <v>350</v>
      </c>
      <c r="N164" s="3">
        <v>116</v>
      </c>
      <c r="O164" s="3">
        <v>883</v>
      </c>
      <c r="P164" s="3">
        <v>0</v>
      </c>
      <c r="Q164" s="3">
        <v>513</v>
      </c>
      <c r="R164" s="3">
        <v>836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369</v>
      </c>
      <c r="C165" s="19">
        <f t="shared" ref="C165:E165" si="29">+N162</f>
        <v>125</v>
      </c>
      <c r="D165" s="19">
        <f t="shared" si="29"/>
        <v>844</v>
      </c>
      <c r="E165" s="122">
        <f t="shared" si="29"/>
        <v>0</v>
      </c>
      <c r="F165" s="235">
        <f>+SUM(B165:E165)</f>
        <v>1338</v>
      </c>
      <c r="G165" s="25">
        <f>Q162</f>
        <v>504</v>
      </c>
      <c r="H165" s="116">
        <f>R162</f>
        <v>834</v>
      </c>
      <c r="I165" s="235">
        <f>+SUM(G165:H165)</f>
        <v>1338</v>
      </c>
      <c r="J165" s="34"/>
      <c r="M165" s="3">
        <v>371</v>
      </c>
      <c r="N165" s="3">
        <v>115</v>
      </c>
      <c r="O165" s="3">
        <v>898</v>
      </c>
      <c r="P165" s="3">
        <v>0</v>
      </c>
      <c r="Q165" s="3">
        <v>539</v>
      </c>
      <c r="R165" s="3">
        <v>845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0.27578475336322872</v>
      </c>
      <c r="C166" s="29">
        <f>+IF($F$165=0,"",(C165/$F$165))</f>
        <v>9.3423019431988039E-2</v>
      </c>
      <c r="D166" s="29">
        <f t="shared" ref="D166:E166" si="30">+IF($F$165=0,"",(D165/$F$165))</f>
        <v>0.63079222720478323</v>
      </c>
      <c r="E166" s="119">
        <f t="shared" si="30"/>
        <v>0</v>
      </c>
      <c r="F166" s="236"/>
      <c r="G166" s="29">
        <f>+IF($I$165=0,"",(G165/$I$165))</f>
        <v>0.37668161434977576</v>
      </c>
      <c r="H166" s="119">
        <f>+IF($I$165=0,"",(H165/$I$165))</f>
        <v>0.62331838565022424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337</v>
      </c>
      <c r="C167" s="19">
        <f t="shared" ref="C167:E167" si="31">+N163</f>
        <v>111</v>
      </c>
      <c r="D167" s="19">
        <f t="shared" si="31"/>
        <v>884</v>
      </c>
      <c r="E167" s="122">
        <f t="shared" si="31"/>
        <v>0</v>
      </c>
      <c r="F167" s="235">
        <f>+SUM(B167:E167)</f>
        <v>1332</v>
      </c>
      <c r="G167" s="25">
        <f>Q163</f>
        <v>496</v>
      </c>
      <c r="H167" s="116">
        <f>R163</f>
        <v>836</v>
      </c>
      <c r="I167" s="235">
        <f>+SUM(G167:H167)</f>
        <v>1332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0.25300300300300299</v>
      </c>
      <c r="C168" s="29">
        <f>+IF($F$167=0,"",(C167/$F$167))</f>
        <v>8.3333333333333329E-2</v>
      </c>
      <c r="D168" s="29">
        <f>+IF($F$167=0,"",(D167/$F$167))</f>
        <v>0.66366366366366369</v>
      </c>
      <c r="E168" s="119">
        <f>+IF($F$167=0,"",(E167/$F$167))</f>
        <v>0</v>
      </c>
      <c r="F168" s="236"/>
      <c r="G168" s="29">
        <f>+IF($I$167=0,"",(G167/$I$167))</f>
        <v>0.37237237237237236</v>
      </c>
      <c r="H168" s="119">
        <f>+IF($I$167=0,"",(H167/$I$167))</f>
        <v>0.62762762762762758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350</v>
      </c>
      <c r="C169" s="19">
        <f t="shared" ref="C169:E169" si="32">+N164</f>
        <v>116</v>
      </c>
      <c r="D169" s="19">
        <f t="shared" si="32"/>
        <v>883</v>
      </c>
      <c r="E169" s="122">
        <f t="shared" si="32"/>
        <v>0</v>
      </c>
      <c r="F169" s="235">
        <f>+SUM(B169:E169)</f>
        <v>1349</v>
      </c>
      <c r="G169" s="25">
        <f>Q164</f>
        <v>513</v>
      </c>
      <c r="H169" s="116">
        <f>R164</f>
        <v>836</v>
      </c>
      <c r="I169" s="277">
        <f>+SUM(G169:H169)</f>
        <v>1349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0.25945144551519644</v>
      </c>
      <c r="C170" s="29">
        <f>+IF($F$169=0,"",(C169/$F$169))</f>
        <v>8.5989621942179392E-2</v>
      </c>
      <c r="D170" s="29">
        <f>+IF($F$169=0,"",(D169/$F$169))</f>
        <v>0.65455893254262421</v>
      </c>
      <c r="E170" s="119">
        <f>+IF($F$169=0,"",(E169/$F$169))</f>
        <v>0</v>
      </c>
      <c r="F170" s="236"/>
      <c r="G170" s="29">
        <f>+IF($I$169=0,"",(G169/$I$169))</f>
        <v>0.38028169014084506</v>
      </c>
      <c r="H170" s="119">
        <f>+IF($I$169=0,"",(H169/$I$169))</f>
        <v>0.61971830985915488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371</v>
      </c>
      <c r="C171" s="19">
        <f t="shared" ref="C171:E171" si="33">+N165</f>
        <v>115</v>
      </c>
      <c r="D171" s="19">
        <f t="shared" si="33"/>
        <v>898</v>
      </c>
      <c r="E171" s="122">
        <f t="shared" si="33"/>
        <v>0</v>
      </c>
      <c r="F171" s="259">
        <f>+SUM(B171:E171)</f>
        <v>1384</v>
      </c>
      <c r="G171" s="19">
        <f>Q165</f>
        <v>539</v>
      </c>
      <c r="H171" s="122">
        <f>R165</f>
        <v>845</v>
      </c>
      <c r="I171" s="259">
        <f>+SUM(G171:H171)</f>
        <v>1384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0.26806358381502893</v>
      </c>
      <c r="C172" s="127">
        <f t="shared" ref="C172:E172" si="34">+IF($F$171=0,"",(C171/$F$171))</f>
        <v>8.3092485549132941E-2</v>
      </c>
      <c r="D172" s="127">
        <f t="shared" si="34"/>
        <v>0.64884393063583812</v>
      </c>
      <c r="E172" s="125">
        <f t="shared" si="34"/>
        <v>0</v>
      </c>
      <c r="F172" s="260"/>
      <c r="G172" s="127">
        <f>+IF($I$171=0,"",(G171/$I$171))</f>
        <v>0.38945086705202314</v>
      </c>
      <c r="H172" s="125">
        <f>+IF($I$171=0,"",(H171/$I$171))</f>
        <v>0.61054913294797686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538</v>
      </c>
      <c r="C178" s="19">
        <f t="shared" ref="C178:G178" si="35">+N178</f>
        <v>293</v>
      </c>
      <c r="D178" s="19">
        <f t="shared" si="35"/>
        <v>342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1173</v>
      </c>
      <c r="I178" s="21"/>
      <c r="J178" s="21"/>
      <c r="K178" s="3"/>
      <c r="L178" s="3"/>
      <c r="M178" s="3">
        <v>538</v>
      </c>
      <c r="N178" s="3">
        <v>293</v>
      </c>
      <c r="O178" s="43">
        <v>342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0.45865302642796246</v>
      </c>
      <c r="C179" s="30">
        <f t="shared" ref="C179:G179" si="36">+IF($H$178=0,"",(C178/$H$178))</f>
        <v>0.24978687127024723</v>
      </c>
      <c r="D179" s="30">
        <f t="shared" si="36"/>
        <v>0.2915601023017903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538</v>
      </c>
      <c r="N179" s="3">
        <v>0</v>
      </c>
      <c r="O179" s="43">
        <v>386</v>
      </c>
      <c r="P179" s="43">
        <v>338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538</v>
      </c>
      <c r="C180" s="25">
        <f t="shared" ref="C180:G180" si="37">+N179</f>
        <v>0</v>
      </c>
      <c r="D180" s="25">
        <f t="shared" si="37"/>
        <v>386</v>
      </c>
      <c r="E180" s="25">
        <f t="shared" si="37"/>
        <v>338</v>
      </c>
      <c r="F180" s="25">
        <f t="shared" si="37"/>
        <v>0</v>
      </c>
      <c r="G180" s="116">
        <f t="shared" si="37"/>
        <v>0</v>
      </c>
      <c r="H180" s="235">
        <f>+SUM(B180:G180)</f>
        <v>1262</v>
      </c>
      <c r="I180" s="20"/>
      <c r="J180" s="20"/>
      <c r="K180" s="3"/>
      <c r="L180" s="3"/>
      <c r="M180" s="3">
        <v>527</v>
      </c>
      <c r="N180" s="3">
        <v>0</v>
      </c>
      <c r="O180" s="43">
        <v>375</v>
      </c>
      <c r="P180" s="43">
        <v>430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0.42630744849445323</v>
      </c>
      <c r="C181" s="29">
        <f t="shared" ref="C181:G181" si="38">+IF($H$180=0,"",(C180/$H$180))</f>
        <v>0</v>
      </c>
      <c r="D181" s="29">
        <f t="shared" si="38"/>
        <v>0.30586370839936611</v>
      </c>
      <c r="E181" s="29">
        <f t="shared" si="38"/>
        <v>0.26782884310618066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517</v>
      </c>
      <c r="N181" s="3">
        <v>0</v>
      </c>
      <c r="O181" s="43">
        <v>369</v>
      </c>
      <c r="P181" s="43">
        <v>452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527</v>
      </c>
      <c r="C182" s="25">
        <f t="shared" ref="C182:G182" si="39">+N180</f>
        <v>0</v>
      </c>
      <c r="D182" s="25">
        <f t="shared" si="39"/>
        <v>375</v>
      </c>
      <c r="E182" s="25">
        <f t="shared" si="39"/>
        <v>430</v>
      </c>
      <c r="F182" s="25">
        <f t="shared" si="39"/>
        <v>0</v>
      </c>
      <c r="G182" s="116">
        <f t="shared" si="39"/>
        <v>0</v>
      </c>
      <c r="H182" s="235">
        <f>+SUM(B182:G182)</f>
        <v>1332</v>
      </c>
      <c r="I182" s="20"/>
      <c r="J182" s="20"/>
      <c r="K182" s="3"/>
      <c r="L182" s="3"/>
      <c r="M182" s="3">
        <v>525</v>
      </c>
      <c r="N182" s="3">
        <v>0</v>
      </c>
      <c r="O182" s="43">
        <v>337</v>
      </c>
      <c r="P182" s="43">
        <v>470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0.39564564564564564</v>
      </c>
      <c r="C183" s="29">
        <f t="shared" ref="C183:G183" si="40">+IF($H$182=0,"",(C182/$H$182))</f>
        <v>0</v>
      </c>
      <c r="D183" s="29">
        <f t="shared" si="40"/>
        <v>0.28153153153153154</v>
      </c>
      <c r="E183" s="29">
        <f t="shared" si="40"/>
        <v>0.32282282282282282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514</v>
      </c>
      <c r="N183" s="3">
        <v>0</v>
      </c>
      <c r="O183" s="43">
        <v>350</v>
      </c>
      <c r="P183" s="43">
        <v>485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517</v>
      </c>
      <c r="C184" s="25">
        <f t="shared" ref="C184:G184" si="41">+N181</f>
        <v>0</v>
      </c>
      <c r="D184" s="25">
        <f t="shared" si="41"/>
        <v>369</v>
      </c>
      <c r="E184" s="25">
        <f t="shared" si="41"/>
        <v>452</v>
      </c>
      <c r="F184" s="25">
        <f t="shared" si="41"/>
        <v>0</v>
      </c>
      <c r="G184" s="116">
        <f t="shared" si="41"/>
        <v>0</v>
      </c>
      <c r="H184" s="235">
        <f>+SUM(B184:G184)</f>
        <v>1338</v>
      </c>
      <c r="I184" s="20"/>
      <c r="J184" s="20"/>
      <c r="K184" s="20"/>
      <c r="L184" s="20"/>
      <c r="M184" s="3">
        <v>502</v>
      </c>
      <c r="N184" s="3">
        <v>0</v>
      </c>
      <c r="O184" s="43">
        <v>371</v>
      </c>
      <c r="P184" s="43">
        <v>511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0.38639760837070253</v>
      </c>
      <c r="C185" s="29">
        <f t="shared" ref="C185:G185" si="42">+IF($H$184=0,"",(C184/$H$184))</f>
        <v>0</v>
      </c>
      <c r="D185" s="29">
        <f t="shared" si="42"/>
        <v>0.27578475336322872</v>
      </c>
      <c r="E185" s="29">
        <f t="shared" si="42"/>
        <v>0.33781763826606875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525</v>
      </c>
      <c r="C186" s="25">
        <f t="shared" ref="C186:G186" si="43">N182</f>
        <v>0</v>
      </c>
      <c r="D186" s="25">
        <f t="shared" si="43"/>
        <v>337</v>
      </c>
      <c r="E186" s="25">
        <f t="shared" si="43"/>
        <v>470</v>
      </c>
      <c r="F186" s="25">
        <f t="shared" si="43"/>
        <v>0</v>
      </c>
      <c r="G186" s="116">
        <f t="shared" si="43"/>
        <v>0</v>
      </c>
      <c r="H186" s="235">
        <f>+SUM(B186:G186)</f>
        <v>1332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0.39414414414414417</v>
      </c>
      <c r="C187" s="29">
        <f t="shared" si="44"/>
        <v>0</v>
      </c>
      <c r="D187" s="29">
        <f t="shared" si="44"/>
        <v>0.25300300300300299</v>
      </c>
      <c r="E187" s="29">
        <f t="shared" si="44"/>
        <v>0.35285285285285284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514</v>
      </c>
      <c r="C188" s="25">
        <f t="shared" ref="C188:G188" si="45">N183</f>
        <v>0</v>
      </c>
      <c r="D188" s="25">
        <f t="shared" si="45"/>
        <v>350</v>
      </c>
      <c r="E188" s="25">
        <f t="shared" si="45"/>
        <v>485</v>
      </c>
      <c r="F188" s="25">
        <f t="shared" si="45"/>
        <v>0</v>
      </c>
      <c r="G188" s="116">
        <f t="shared" si="45"/>
        <v>0</v>
      </c>
      <c r="H188" s="235">
        <f>+SUM(B188:G188)</f>
        <v>1349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0.3810229799851742</v>
      </c>
      <c r="C189" s="29">
        <f t="shared" si="46"/>
        <v>0</v>
      </c>
      <c r="D189" s="29">
        <f t="shared" si="46"/>
        <v>0.25945144551519644</v>
      </c>
      <c r="E189" s="29">
        <f t="shared" si="46"/>
        <v>0.35952557449962935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502</v>
      </c>
      <c r="C190" s="25">
        <f t="shared" ref="C190:G190" si="47">N184</f>
        <v>0</v>
      </c>
      <c r="D190" s="25">
        <f t="shared" si="47"/>
        <v>371</v>
      </c>
      <c r="E190" s="25">
        <f t="shared" si="47"/>
        <v>511</v>
      </c>
      <c r="F190" s="25">
        <f t="shared" si="47"/>
        <v>0</v>
      </c>
      <c r="G190" s="116">
        <f t="shared" si="47"/>
        <v>0</v>
      </c>
      <c r="H190" s="235">
        <f>+SUM(B190:G190)</f>
        <v>1384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0.36271676300578037</v>
      </c>
      <c r="C191" s="127">
        <f>+IF($H$190=0,"",(C190/$H$190))</f>
        <v>0</v>
      </c>
      <c r="D191" s="127">
        <f t="shared" ref="D191:G191" si="48">+IF($H$190=0,"",(D190/$H$190))</f>
        <v>0.26806358381502893</v>
      </c>
      <c r="E191" s="127">
        <f t="shared" si="48"/>
        <v>0.36921965317919075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18</v>
      </c>
      <c r="D197" s="15">
        <v>30</v>
      </c>
      <c r="E197" s="15">
        <v>75</v>
      </c>
      <c r="F197" s="15">
        <v>23</v>
      </c>
      <c r="G197" s="15">
        <v>20</v>
      </c>
      <c r="H197" s="28">
        <v>18</v>
      </c>
      <c r="I197" s="28">
        <v>24</v>
      </c>
      <c r="J197" s="33">
        <v>20</v>
      </c>
      <c r="K197" s="33">
        <v>17</v>
      </c>
      <c r="L197" s="33">
        <v>15</v>
      </c>
      <c r="M197" s="70">
        <v>20</v>
      </c>
      <c r="AK197" s="1"/>
    </row>
    <row r="198" spans="1:37" ht="18.75" x14ac:dyDescent="0.25">
      <c r="A198" s="233" t="s">
        <v>4</v>
      </c>
      <c r="B198" s="234"/>
      <c r="C198" s="69">
        <v>1354</v>
      </c>
      <c r="D198" s="15">
        <v>1357</v>
      </c>
      <c r="E198" s="15">
        <v>1257</v>
      </c>
      <c r="F198" s="15">
        <v>1443</v>
      </c>
      <c r="G198" s="15">
        <v>1336</v>
      </c>
      <c r="H198" s="28">
        <v>1720</v>
      </c>
      <c r="I198" s="28">
        <v>1279</v>
      </c>
      <c r="J198" s="33">
        <v>1553</v>
      </c>
      <c r="K198" s="33">
        <v>914</v>
      </c>
      <c r="L198" s="33">
        <v>1290</v>
      </c>
      <c r="M198" s="70">
        <v>1715</v>
      </c>
      <c r="AK198" s="1"/>
    </row>
    <row r="199" spans="1:37" ht="18.75" x14ac:dyDescent="0.25">
      <c r="A199" s="233" t="s">
        <v>5</v>
      </c>
      <c r="B199" s="234"/>
      <c r="C199" s="69">
        <v>273</v>
      </c>
      <c r="D199" s="15">
        <v>257</v>
      </c>
      <c r="E199" s="15">
        <v>286</v>
      </c>
      <c r="F199" s="15">
        <v>357</v>
      </c>
      <c r="G199" s="15">
        <v>384</v>
      </c>
      <c r="H199" s="28">
        <v>384</v>
      </c>
      <c r="I199" s="28">
        <v>425</v>
      </c>
      <c r="J199" s="33">
        <v>443</v>
      </c>
      <c r="K199" s="33">
        <v>244</v>
      </c>
      <c r="L199" s="33">
        <v>395</v>
      </c>
      <c r="M199" s="70">
        <v>273</v>
      </c>
      <c r="AK199" s="1"/>
    </row>
    <row r="200" spans="1:37" ht="18.75" x14ac:dyDescent="0.25">
      <c r="A200" s="233" t="s">
        <v>6</v>
      </c>
      <c r="B200" s="234"/>
      <c r="C200" s="69">
        <v>26</v>
      </c>
      <c r="D200" s="15">
        <v>30</v>
      </c>
      <c r="E200" s="15">
        <v>35</v>
      </c>
      <c r="F200" s="15">
        <v>59</v>
      </c>
      <c r="G200" s="15">
        <v>70</v>
      </c>
      <c r="H200" s="28">
        <v>284</v>
      </c>
      <c r="I200" s="28">
        <v>430</v>
      </c>
      <c r="J200" s="33">
        <v>268</v>
      </c>
      <c r="K200" s="33">
        <v>147</v>
      </c>
      <c r="L200" s="33">
        <v>184</v>
      </c>
      <c r="M200" s="70">
        <v>250</v>
      </c>
      <c r="AK200" s="1"/>
    </row>
    <row r="201" spans="1:37" ht="18.75" x14ac:dyDescent="0.25">
      <c r="A201" s="233" t="s">
        <v>7</v>
      </c>
      <c r="B201" s="234"/>
      <c r="C201" s="69">
        <v>4</v>
      </c>
      <c r="D201" s="15">
        <v>7</v>
      </c>
      <c r="E201" s="15">
        <v>4</v>
      </c>
      <c r="F201" s="15">
        <v>12</v>
      </c>
      <c r="G201" s="15">
        <v>11</v>
      </c>
      <c r="H201" s="28">
        <v>16</v>
      </c>
      <c r="I201" s="28">
        <v>9</v>
      </c>
      <c r="J201" s="33">
        <v>14</v>
      </c>
      <c r="K201" s="33">
        <v>13</v>
      </c>
      <c r="L201" s="33">
        <v>15</v>
      </c>
      <c r="M201" s="70">
        <v>32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1675</v>
      </c>
      <c r="D202" s="158">
        <f t="shared" si="49"/>
        <v>1681</v>
      </c>
      <c r="E202" s="158">
        <f t="shared" si="49"/>
        <v>1657</v>
      </c>
      <c r="F202" s="158">
        <f t="shared" si="49"/>
        <v>1894</v>
      </c>
      <c r="G202" s="158">
        <f t="shared" si="49"/>
        <v>1821</v>
      </c>
      <c r="H202" s="158">
        <f t="shared" si="49"/>
        <v>2422</v>
      </c>
      <c r="I202" s="158">
        <f t="shared" si="49"/>
        <v>2167</v>
      </c>
      <c r="J202" s="158">
        <f t="shared" si="49"/>
        <v>2298</v>
      </c>
      <c r="K202" s="158">
        <f t="shared" ref="K202:L202" si="50">+SUM(K196:K201)</f>
        <v>1335</v>
      </c>
      <c r="L202" s="158">
        <f t="shared" si="50"/>
        <v>1899</v>
      </c>
      <c r="M202" s="179">
        <f>+SUM(M196:M201)</f>
        <v>2290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>
        <v>0.42307692307692307</v>
      </c>
      <c r="E209" s="187"/>
      <c r="F209" s="186">
        <v>0.52941176470588236</v>
      </c>
      <c r="G209" s="187"/>
      <c r="H209" s="186">
        <v>0.5</v>
      </c>
      <c r="I209" s="186"/>
      <c r="J209" s="194">
        <v>0.57894736842105265</v>
      </c>
      <c r="K209" s="202"/>
      <c r="L209" s="186">
        <v>0.4375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0.64043506078055024</v>
      </c>
      <c r="E210" s="187"/>
      <c r="F210" s="186">
        <v>0.78400467016929365</v>
      </c>
      <c r="G210" s="187"/>
      <c r="H210" s="186">
        <v>0.69992144540455614</v>
      </c>
      <c r="I210" s="186"/>
      <c r="J210" s="194">
        <v>0.59350649350649354</v>
      </c>
      <c r="K210" s="202"/>
      <c r="L210" s="186">
        <v>0.64380530973451322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>
        <v>0.81818181818181823</v>
      </c>
      <c r="E211" s="187"/>
      <c r="F211" s="186">
        <v>0.88642659279778391</v>
      </c>
      <c r="G211" s="187"/>
      <c r="H211" s="186">
        <v>0.87841191066997515</v>
      </c>
      <c r="I211" s="186"/>
      <c r="J211" s="194">
        <v>0.81861575178997614</v>
      </c>
      <c r="K211" s="202"/>
      <c r="L211" s="186">
        <v>0.87330316742081449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>
        <v>1</v>
      </c>
      <c r="E212" s="187"/>
      <c r="F212" s="186">
        <v>1</v>
      </c>
      <c r="G212" s="187"/>
      <c r="H212" s="186">
        <v>1</v>
      </c>
      <c r="I212" s="186"/>
      <c r="J212" s="194">
        <v>0.9</v>
      </c>
      <c r="K212" s="202"/>
      <c r="L212" s="186">
        <v>1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>
        <v>0.95454545454545459</v>
      </c>
      <c r="E213" s="187"/>
      <c r="F213" s="186">
        <v>0.98586572438162545</v>
      </c>
      <c r="G213" s="187"/>
      <c r="H213" s="186">
        <v>0.97441860465116281</v>
      </c>
      <c r="I213" s="186"/>
      <c r="J213" s="194">
        <v>0.92537313432835822</v>
      </c>
      <c r="K213" s="202"/>
      <c r="L213" s="186">
        <v>0.95238095238095233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>
        <v>1</v>
      </c>
      <c r="E214" s="190"/>
      <c r="F214" s="189">
        <v>1</v>
      </c>
      <c r="G214" s="190"/>
      <c r="H214" s="189">
        <v>1</v>
      </c>
      <c r="I214" s="189"/>
      <c r="J214" s="203">
        <v>0.9285714285714286</v>
      </c>
      <c r="K214" s="204"/>
      <c r="L214" s="189">
        <v>1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130</v>
      </c>
      <c r="E220" s="187"/>
      <c r="F220" s="193" t="s">
        <v>130</v>
      </c>
      <c r="G220" s="187"/>
      <c r="H220" s="193" t="s">
        <v>130</v>
      </c>
      <c r="I220" s="187"/>
      <c r="J220" s="193" t="s">
        <v>129</v>
      </c>
      <c r="K220" s="187"/>
      <c r="L220" s="193" t="s">
        <v>130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129</v>
      </c>
      <c r="E221" s="187"/>
      <c r="F221" s="193" t="s">
        <v>129</v>
      </c>
      <c r="G221" s="187"/>
      <c r="H221" s="193" t="s">
        <v>129</v>
      </c>
      <c r="I221" s="187"/>
      <c r="J221" s="193" t="s">
        <v>129</v>
      </c>
      <c r="K221" s="187"/>
      <c r="L221" s="193" t="s">
        <v>129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134</v>
      </c>
      <c r="E222" s="187"/>
      <c r="F222" s="193" t="s">
        <v>135</v>
      </c>
      <c r="G222" s="187"/>
      <c r="H222" s="193" t="s">
        <v>134</v>
      </c>
      <c r="I222" s="187"/>
      <c r="J222" s="193" t="s">
        <v>135</v>
      </c>
      <c r="K222" s="187"/>
      <c r="L222" s="193" t="s">
        <v>135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136</v>
      </c>
      <c r="E223" s="187"/>
      <c r="F223" s="193" t="s">
        <v>123</v>
      </c>
      <c r="G223" s="187"/>
      <c r="H223" s="193" t="s">
        <v>136</v>
      </c>
      <c r="I223" s="187"/>
      <c r="J223" s="193" t="s">
        <v>134</v>
      </c>
      <c r="K223" s="187"/>
      <c r="L223" s="193" t="s">
        <v>131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127</v>
      </c>
      <c r="E224" s="187"/>
      <c r="F224" s="193" t="s">
        <v>123</v>
      </c>
      <c r="G224" s="187"/>
      <c r="H224" s="193" t="s">
        <v>123</v>
      </c>
      <c r="I224" s="187"/>
      <c r="J224" s="193" t="s">
        <v>123</v>
      </c>
      <c r="K224" s="187"/>
      <c r="L224" s="193" t="s">
        <v>134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132</v>
      </c>
      <c r="E225" s="190"/>
      <c r="F225" s="199" t="s">
        <v>132</v>
      </c>
      <c r="G225" s="190"/>
      <c r="H225" s="199" t="s">
        <v>128</v>
      </c>
      <c r="I225" s="190"/>
      <c r="J225" s="199" t="s">
        <v>122</v>
      </c>
      <c r="K225" s="190"/>
      <c r="L225" s="199" t="s">
        <v>128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2023-09-03T19:10:10Z</dcterms:modified>
</cp:coreProperties>
</file>