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8EDA9452-BBA7-4404-87BB-FA0ED60BCE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<sst xmlns="http://schemas.openxmlformats.org/spreadsheetml/2006/main" count="233" uniqueCount="138">
  <si>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</si>
  <si>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</si>
  <si>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</si>
  <si>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</si>
  <si>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</si>
  <si>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</si>
  <si>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</si>
  <si>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</si>
  <si>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</si>
  <si>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</si>
  <si>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</si>
  <si>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</si>
  <si>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</si>
  <si>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</si>
  <si>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</si>
  <si>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</si>
  <si>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</si>
  <si>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</si>
  <si>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</si>
  <si>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</si>
  <si>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</si>
  <si>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</si>
  <si>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</si>
  <si>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</si>
  <si>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</si>
  <si>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</si>
  <si>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</si>
  <si>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</si>
  <si>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</si>
  <si>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</si>
  <si>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</si>
  <si>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</si>
  <si>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</si>
  <si>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</si>
  <si>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</si>
  <si>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</si>
  <si>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</si>
  <si>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</si>
  <si>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</si>
  <si>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</si>
  <si>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</si>
  <si>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</si>
  <si>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</si>
  <si>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</si>
  <si>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</si>
  <si>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</si>
  <si>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</si>
  <si>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</si>
  <si>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</si>
  <si>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</si>
  <si>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</si>
  <si>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</si>
  <si>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</si>
  <si>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</si>
  <si>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</si>
  <si>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</si>
  <si>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</si>
  <si>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</si>
  <si>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</si>
  <si>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</si>
  <si>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</si>
  <si>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</si>
  <si>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</si>
  <si>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</si>
  <si>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</si>
  <si>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</si>
  <si>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</si>
  <si>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</si>
  <si>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</si>
  <si>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</si>
  <si>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</si>
  <si>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</si>
  <si>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</si>
  <si>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</si>
  <si>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</si>
  <si>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</si>
  <si>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</si>
  <si>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</si>
  <si>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</si>
  <si>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</si>
  <si>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</si>
  <si>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</si>
  <si>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</si>
  <si>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</si>
  <si>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</si>
  <si>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</si>
  <si>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</si>
  <si>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</si>
  <si>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</si>
  <si>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</si>
  <si>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</si>
  <si>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</si>
  <si>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</si>
  <si>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</si>
  <si>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</si>
  <si>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</si>
  <si>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</si>
  <si>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</si>
  <si>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</si>
  <si>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</si>
  <si>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</si>
  <si>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</si>
  <si>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</si>
  <si>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</si>
  <si>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</si>
  <si>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</si>
  <si>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</si>
  <si>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</si>
  <si>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</si>
  <si>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</si>
  <si>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</si>
  <si>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</si>
  <si>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</si>
  <si>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</si>
  <si>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</si>
  <si>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</si>
  <si>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</si>
  <si>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</si>
  <si>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</si>
  <si>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</si>
  <si>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</si>
  <si>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Entre 7 y 8 SMMLV</t>
  </si>
  <si>
    <t>Entre 3,5 y 4 SMMLV</t>
  </si>
  <si>
    <t>O</t>
  </si>
  <si>
    <t>U</t>
  </si>
  <si>
    <t>SI</t>
  </si>
  <si>
    <t>Entre 4 y 4,5 SMMLV</t>
  </si>
  <si>
    <t>Entre 8 y 9 SMMLV</t>
  </si>
  <si>
    <t>Entre 1,5 y 2 SMMLV</t>
  </si>
  <si>
    <t>Entre 1 y 1,5 SMMLV</t>
  </si>
  <si>
    <t>Entre 9 y 11 SMMLV</t>
  </si>
  <si>
    <t>Entre 3 y 3,5 SMMLV</t>
  </si>
  <si>
    <t>Entre 2,5 y 3 SMMLV</t>
  </si>
  <si>
    <t>Entre 6 y 7 SMMLV</t>
  </si>
  <si>
    <t>UNIVERSIDAD TECNOLOGICA DE PEREIRA - UTP</t>
  </si>
  <si>
    <t>1 SMMLV</t>
  </si>
  <si>
    <t>Más de 15 SMMLV</t>
  </si>
  <si>
    <t>Entre 13 y 15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</si>
</sst>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TECNOLOGICA DE PEREIRA - UTP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134</v>
      </c>
      <c r="B11" s="3" t="s">
        <v>123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TECNOLOGICA DE PEREIRA - UTP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17644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16062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1582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103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7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6.2342569269521413E-2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0.65577997421572842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14872</v>
      </c>
      <c r="D32" s="56">
        <v>15972</v>
      </c>
      <c r="E32" s="56">
        <v>17573</v>
      </c>
      <c r="F32" s="56">
        <v>16902</v>
      </c>
      <c r="G32" s="56">
        <v>16843</v>
      </c>
      <c r="H32" s="57">
        <v>16384</v>
      </c>
      <c r="I32" s="57">
        <v>16170</v>
      </c>
      <c r="J32" s="58">
        <v>15547</v>
      </c>
      <c r="K32" s="58">
        <v>15734</v>
      </c>
      <c r="L32" s="58">
        <v>16202</v>
      </c>
      <c r="M32" s="61">
        <v>16062</v>
      </c>
    </row>
    <row r="33" spans="1:14" ht="18.75" x14ac:dyDescent="0.25">
      <c r="A33" s="275" t="s">
        <v>24</v>
      </c>
      <c r="B33" s="276"/>
      <c r="C33" s="60">
        <v>1156</v>
      </c>
      <c r="D33" s="12">
        <v>1261</v>
      </c>
      <c r="E33" s="12">
        <v>1251</v>
      </c>
      <c r="F33" s="12">
        <v>1504</v>
      </c>
      <c r="G33" s="12">
        <v>1939</v>
      </c>
      <c r="H33" s="27">
        <v>2119</v>
      </c>
      <c r="I33" s="27">
        <v>1779</v>
      </c>
      <c r="J33" s="32">
        <v>1717</v>
      </c>
      <c r="K33" s="32">
        <v>1716</v>
      </c>
      <c r="L33" s="32">
        <v>1768</v>
      </c>
      <c r="M33" s="62">
        <v>1582</v>
      </c>
    </row>
    <row r="34" spans="1:14" ht="19.5" thickBot="1" x14ac:dyDescent="0.3">
      <c r="A34" s="250" t="s">
        <v>8</v>
      </c>
      <c r="B34" s="251"/>
      <c r="C34" s="171">
        <f>+SUM(C32:C33)</f>
        <v>16028</v>
      </c>
      <c r="D34" s="172">
        <f t="shared" ref="D34:H34" si="0">+SUM(D32:D33)</f>
        <v>17233</v>
      </c>
      <c r="E34" s="172">
        <f t="shared" si="0"/>
        <v>18824</v>
      </c>
      <c r="F34" s="172">
        <f t="shared" si="0"/>
        <v>18406</v>
      </c>
      <c r="G34" s="172">
        <f t="shared" si="0"/>
        <v>18782</v>
      </c>
      <c r="H34" s="175">
        <f t="shared" si="0"/>
        <v>18503</v>
      </c>
      <c r="I34" s="175">
        <f>+SUM(I32:I33)</f>
        <v>17949</v>
      </c>
      <c r="J34" s="166">
        <f>+SUM(J32:J33)</f>
        <v>17264</v>
      </c>
      <c r="K34" s="166">
        <f>+SUM(K32:K33)</f>
        <v>17450</v>
      </c>
      <c r="L34" s="166">
        <f>+SUM(L32:L33)</f>
        <v>17970</v>
      </c>
      <c r="M34" s="167">
        <f>+SUM(M32:M33)</f>
        <v>17644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464</v>
      </c>
      <c r="D39" s="64">
        <v>498</v>
      </c>
      <c r="E39" s="64">
        <v>581</v>
      </c>
      <c r="F39" s="64">
        <v>666</v>
      </c>
      <c r="G39" s="64">
        <v>566</v>
      </c>
      <c r="H39" s="65">
        <v>285</v>
      </c>
      <c r="I39" s="65">
        <v>302</v>
      </c>
      <c r="J39" s="66">
        <v>352</v>
      </c>
      <c r="K39" s="66">
        <v>366</v>
      </c>
      <c r="L39" s="66">
        <v>232</v>
      </c>
      <c r="M39" s="68">
        <v>258</v>
      </c>
      <c r="N39" s="42"/>
    </row>
    <row r="40" spans="1:14" ht="18.75" x14ac:dyDescent="0.25">
      <c r="A40" s="241" t="s">
        <v>3</v>
      </c>
      <c r="B40" s="242"/>
      <c r="C40" s="69">
        <v>2153</v>
      </c>
      <c r="D40" s="15">
        <v>2307</v>
      </c>
      <c r="E40" s="15">
        <v>2581</v>
      </c>
      <c r="F40" s="15">
        <v>2467</v>
      </c>
      <c r="G40" s="15">
        <v>2513</v>
      </c>
      <c r="H40" s="28">
        <v>2397</v>
      </c>
      <c r="I40" s="28">
        <v>2407</v>
      </c>
      <c r="J40" s="33">
        <v>2309</v>
      </c>
      <c r="K40" s="33">
        <v>2326</v>
      </c>
      <c r="L40" s="33">
        <v>2315</v>
      </c>
      <c r="M40" s="70">
        <v>2154</v>
      </c>
      <c r="N40" s="42"/>
    </row>
    <row r="41" spans="1:14" ht="18.75" x14ac:dyDescent="0.25">
      <c r="A41" s="241" t="s">
        <v>4</v>
      </c>
      <c r="B41" s="242"/>
      <c r="C41" s="69">
        <v>12255</v>
      </c>
      <c r="D41" s="15">
        <v>13167</v>
      </c>
      <c r="E41" s="15">
        <v>14411</v>
      </c>
      <c r="F41" s="15">
        <v>13769</v>
      </c>
      <c r="G41" s="15">
        <v>13764</v>
      </c>
      <c r="H41" s="28">
        <v>13702</v>
      </c>
      <c r="I41" s="28">
        <v>13461</v>
      </c>
      <c r="J41" s="33">
        <v>12886</v>
      </c>
      <c r="K41" s="33">
        <v>13042</v>
      </c>
      <c r="L41" s="33">
        <v>13655</v>
      </c>
      <c r="M41" s="70">
        <v>13650</v>
      </c>
      <c r="N41" s="42"/>
    </row>
    <row r="42" spans="1:14" ht="18.75" x14ac:dyDescent="0.25">
      <c r="A42" s="241" t="s">
        <v>5</v>
      </c>
      <c r="B42" s="242"/>
      <c r="C42" s="69">
        <v>166</v>
      </c>
      <c r="D42" s="15">
        <v>219</v>
      </c>
      <c r="E42" s="15">
        <v>194</v>
      </c>
      <c r="F42" s="15">
        <v>257</v>
      </c>
      <c r="G42" s="15">
        <v>261</v>
      </c>
      <c r="H42" s="28">
        <v>198</v>
      </c>
      <c r="I42" s="28">
        <v>147</v>
      </c>
      <c r="J42" s="33">
        <v>251</v>
      </c>
      <c r="K42" s="33">
        <v>287</v>
      </c>
      <c r="L42" s="33">
        <v>295</v>
      </c>
      <c r="M42" s="70">
        <v>288</v>
      </c>
      <c r="N42" s="42"/>
    </row>
    <row r="43" spans="1:14" ht="18.75" x14ac:dyDescent="0.25">
      <c r="A43" s="241" t="s">
        <v>6</v>
      </c>
      <c r="B43" s="242"/>
      <c r="C43" s="69">
        <v>968</v>
      </c>
      <c r="D43" s="15">
        <v>999</v>
      </c>
      <c r="E43" s="15">
        <v>996</v>
      </c>
      <c r="F43" s="15">
        <v>1180</v>
      </c>
      <c r="G43" s="15">
        <v>1585</v>
      </c>
      <c r="H43" s="28">
        <v>1797</v>
      </c>
      <c r="I43" s="28">
        <v>1509</v>
      </c>
      <c r="J43" s="33">
        <v>1297</v>
      </c>
      <c r="K43" s="33">
        <v>1218</v>
      </c>
      <c r="L43" s="33">
        <v>1235</v>
      </c>
      <c r="M43" s="70">
        <v>1090</v>
      </c>
      <c r="N43" s="42"/>
    </row>
    <row r="44" spans="1:14" ht="18.75" x14ac:dyDescent="0.25">
      <c r="A44" s="241" t="s">
        <v>7</v>
      </c>
      <c r="B44" s="242"/>
      <c r="C44" s="69">
        <v>22</v>
      </c>
      <c r="D44" s="15">
        <v>43</v>
      </c>
      <c r="E44" s="15">
        <v>61</v>
      </c>
      <c r="F44" s="15">
        <v>67</v>
      </c>
      <c r="G44" s="15">
        <v>93</v>
      </c>
      <c r="H44" s="28">
        <v>124</v>
      </c>
      <c r="I44" s="28">
        <v>123</v>
      </c>
      <c r="J44" s="33">
        <v>169</v>
      </c>
      <c r="K44" s="33">
        <v>211</v>
      </c>
      <c r="L44" s="33">
        <v>238</v>
      </c>
      <c r="M44" s="70">
        <v>204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16028</v>
      </c>
      <c r="D45" s="172">
        <f t="shared" ref="D45:I45" si="1">+SUM(D39:D44)</f>
        <v>17233</v>
      </c>
      <c r="E45" s="172">
        <f t="shared" si="1"/>
        <v>18824</v>
      </c>
      <c r="F45" s="172">
        <f t="shared" si="1"/>
        <v>18406</v>
      </c>
      <c r="G45" s="172">
        <f t="shared" si="1"/>
        <v>18782</v>
      </c>
      <c r="H45" s="175">
        <f t="shared" si="1"/>
        <v>18503</v>
      </c>
      <c r="I45" s="175">
        <f t="shared" si="1"/>
        <v>17949</v>
      </c>
      <c r="J45" s="166">
        <f>+SUM(J39:J44)</f>
        <v>17264</v>
      </c>
      <c r="K45" s="166">
        <f>+SUM(K39:K44)</f>
        <v>17450</v>
      </c>
      <c r="L45" s="166">
        <f>+SUM(L39:L44)</f>
        <v>17970</v>
      </c>
      <c r="M45" s="167">
        <f>+SUM(M39:M44)</f>
        <v>17644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242</v>
      </c>
      <c r="D50" s="64">
        <v>318</v>
      </c>
      <c r="E50" s="64">
        <v>388</v>
      </c>
      <c r="F50" s="64">
        <v>440</v>
      </c>
      <c r="G50" s="64">
        <v>463</v>
      </c>
      <c r="H50" s="65">
        <v>494</v>
      </c>
      <c r="I50" s="65">
        <v>509</v>
      </c>
      <c r="J50" s="66">
        <v>547</v>
      </c>
      <c r="K50" s="66">
        <v>540</v>
      </c>
      <c r="L50" s="66">
        <v>524</v>
      </c>
      <c r="M50" s="68">
        <v>566</v>
      </c>
    </row>
    <row r="51" spans="1:13" ht="18.75" x14ac:dyDescent="0.25">
      <c r="A51" s="245" t="s">
        <v>46</v>
      </c>
      <c r="B51" s="246"/>
      <c r="C51" s="69">
        <v>38</v>
      </c>
      <c r="D51" s="15">
        <v>89</v>
      </c>
      <c r="E51" s="15">
        <v>64</v>
      </c>
      <c r="F51" s="15">
        <v>94</v>
      </c>
      <c r="G51" s="15">
        <v>84</v>
      </c>
      <c r="H51" s="28">
        <v>84</v>
      </c>
      <c r="I51" s="28">
        <v>87</v>
      </c>
      <c r="J51" s="33">
        <v>84</v>
      </c>
      <c r="K51" s="33">
        <v>115</v>
      </c>
      <c r="L51" s="33">
        <v>92</v>
      </c>
      <c r="M51" s="70">
        <v>102</v>
      </c>
    </row>
    <row r="52" spans="1:13" ht="18.75" x14ac:dyDescent="0.25">
      <c r="A52" s="245" t="s">
        <v>27</v>
      </c>
      <c r="B52" s="246"/>
      <c r="C52" s="69">
        <v>4427</v>
      </c>
      <c r="D52" s="15">
        <v>4736</v>
      </c>
      <c r="E52" s="15">
        <v>5284</v>
      </c>
      <c r="F52" s="15">
        <v>5127</v>
      </c>
      <c r="G52" s="15">
        <v>5262</v>
      </c>
      <c r="H52" s="28">
        <v>5217</v>
      </c>
      <c r="I52" s="28">
        <v>4931</v>
      </c>
      <c r="J52" s="33">
        <v>4431</v>
      </c>
      <c r="K52" s="33">
        <v>4529</v>
      </c>
      <c r="L52" s="33">
        <v>4801</v>
      </c>
      <c r="M52" s="70">
        <v>4474</v>
      </c>
    </row>
    <row r="53" spans="1:13" ht="18.75" x14ac:dyDescent="0.25">
      <c r="A53" s="245" t="s">
        <v>47</v>
      </c>
      <c r="B53" s="246"/>
      <c r="C53" s="69">
        <v>975</v>
      </c>
      <c r="D53" s="15">
        <v>996</v>
      </c>
      <c r="E53" s="15">
        <v>1025</v>
      </c>
      <c r="F53" s="15">
        <v>1012</v>
      </c>
      <c r="G53" s="15">
        <v>985</v>
      </c>
      <c r="H53" s="28">
        <v>1000</v>
      </c>
      <c r="I53" s="28">
        <v>956</v>
      </c>
      <c r="J53" s="33">
        <v>923</v>
      </c>
      <c r="K53" s="33">
        <v>894</v>
      </c>
      <c r="L53" s="33">
        <v>941</v>
      </c>
      <c r="M53" s="70">
        <v>993</v>
      </c>
    </row>
    <row r="54" spans="1:13" ht="18.75" x14ac:dyDescent="0.25">
      <c r="A54" s="245" t="s">
        <v>48</v>
      </c>
      <c r="B54" s="246"/>
      <c r="C54" s="69">
        <v>857</v>
      </c>
      <c r="D54" s="15">
        <v>904</v>
      </c>
      <c r="E54" s="15">
        <v>961</v>
      </c>
      <c r="F54" s="15">
        <v>937</v>
      </c>
      <c r="G54" s="15">
        <v>1039</v>
      </c>
      <c r="H54" s="28">
        <v>1061</v>
      </c>
      <c r="I54" s="28">
        <v>990</v>
      </c>
      <c r="J54" s="33">
        <v>937</v>
      </c>
      <c r="K54" s="33">
        <v>915</v>
      </c>
      <c r="L54" s="33">
        <v>931</v>
      </c>
      <c r="M54" s="70">
        <v>870</v>
      </c>
    </row>
    <row r="55" spans="1:13" ht="18.75" x14ac:dyDescent="0.25">
      <c r="A55" s="245" t="s">
        <v>59</v>
      </c>
      <c r="B55" s="246"/>
      <c r="C55" s="69">
        <v>1257</v>
      </c>
      <c r="D55" s="15">
        <v>1393</v>
      </c>
      <c r="E55" s="15">
        <v>1457</v>
      </c>
      <c r="F55" s="15">
        <v>1451</v>
      </c>
      <c r="G55" s="15">
        <v>1534</v>
      </c>
      <c r="H55" s="28">
        <v>1541</v>
      </c>
      <c r="I55" s="28">
        <v>1534</v>
      </c>
      <c r="J55" s="33">
        <v>1519</v>
      </c>
      <c r="K55" s="33">
        <v>1551</v>
      </c>
      <c r="L55" s="33">
        <v>1600</v>
      </c>
      <c r="M55" s="70">
        <v>1602</v>
      </c>
    </row>
    <row r="56" spans="1:13" ht="18.75" x14ac:dyDescent="0.25">
      <c r="A56" s="245" t="s">
        <v>49</v>
      </c>
      <c r="B56" s="246"/>
      <c r="C56" s="69">
        <v>7746</v>
      </c>
      <c r="D56" s="15">
        <v>8319</v>
      </c>
      <c r="E56" s="15">
        <v>9144</v>
      </c>
      <c r="F56" s="15">
        <v>8824</v>
      </c>
      <c r="G56" s="15">
        <v>8855</v>
      </c>
      <c r="H56" s="28">
        <v>8550</v>
      </c>
      <c r="I56" s="28">
        <v>8443</v>
      </c>
      <c r="J56" s="33">
        <v>8291</v>
      </c>
      <c r="K56" s="33">
        <v>8396</v>
      </c>
      <c r="L56" s="33">
        <v>8540</v>
      </c>
      <c r="M56" s="70">
        <v>8421</v>
      </c>
    </row>
    <row r="57" spans="1:13" ht="18.75" x14ac:dyDescent="0.25">
      <c r="A57" s="245" t="s">
        <v>28</v>
      </c>
      <c r="B57" s="246"/>
      <c r="C57" s="69">
        <v>486</v>
      </c>
      <c r="D57" s="15">
        <v>478</v>
      </c>
      <c r="E57" s="15">
        <v>501</v>
      </c>
      <c r="F57" s="15">
        <v>521</v>
      </c>
      <c r="G57" s="15">
        <v>560</v>
      </c>
      <c r="H57" s="28">
        <v>556</v>
      </c>
      <c r="I57" s="28">
        <v>499</v>
      </c>
      <c r="J57" s="33">
        <v>532</v>
      </c>
      <c r="K57" s="33">
        <v>510</v>
      </c>
      <c r="L57" s="33">
        <v>541</v>
      </c>
      <c r="M57" s="70">
        <v>537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79</v>
      </c>
    </row>
    <row r="59" spans="1:13" ht="19.5" thickBot="1" x14ac:dyDescent="0.3">
      <c r="A59" s="250" t="s">
        <v>8</v>
      </c>
      <c r="B59" s="251"/>
      <c r="C59" s="174">
        <f>+SUM(C50:C58)</f>
        <v>16028</v>
      </c>
      <c r="D59" s="172">
        <f>+SUM(D50:D58)</f>
        <v>17233</v>
      </c>
      <c r="E59" s="172">
        <f t="shared" ref="E59:L59" si="2">+SUM(E50:E58)</f>
        <v>18824</v>
      </c>
      <c r="F59" s="172">
        <f t="shared" si="2"/>
        <v>18406</v>
      </c>
      <c r="G59" s="172">
        <f t="shared" si="2"/>
        <v>18782</v>
      </c>
      <c r="H59" s="172">
        <f t="shared" si="2"/>
        <v>18503</v>
      </c>
      <c r="I59" s="172">
        <f t="shared" si="2"/>
        <v>17949</v>
      </c>
      <c r="J59" s="172">
        <f t="shared" si="2"/>
        <v>17264</v>
      </c>
      <c r="K59" s="172">
        <f t="shared" si="2"/>
        <v>17450</v>
      </c>
      <c r="L59" s="172">
        <f t="shared" si="2"/>
        <v>17970</v>
      </c>
      <c r="M59" s="167">
        <f>+SUM(M50:M58)</f>
        <v>17644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5306</v>
      </c>
      <c r="H65" s="33">
        <v>5250</v>
      </c>
      <c r="I65" s="33">
        <v>4943</v>
      </c>
      <c r="J65" s="33">
        <v>4451</v>
      </c>
      <c r="K65" s="32">
        <v>4517</v>
      </c>
      <c r="L65" s="32">
        <v>4765</v>
      </c>
      <c r="M65" s="62">
        <v>4567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243</v>
      </c>
      <c r="H66" s="33">
        <v>273</v>
      </c>
      <c r="I66" s="33">
        <v>230</v>
      </c>
      <c r="J66" s="33">
        <v>180</v>
      </c>
      <c r="K66" s="32">
        <v>189</v>
      </c>
      <c r="L66" s="32">
        <v>157</v>
      </c>
      <c r="M66" s="62">
        <v>141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87</v>
      </c>
      <c r="H67" s="33">
        <v>110</v>
      </c>
      <c r="I67" s="33">
        <v>100</v>
      </c>
      <c r="J67" s="33">
        <v>92</v>
      </c>
      <c r="K67" s="32">
        <v>75</v>
      </c>
      <c r="L67" s="32">
        <v>67</v>
      </c>
      <c r="M67" s="62">
        <v>43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1547</v>
      </c>
      <c r="H68" s="33">
        <v>1264</v>
      </c>
      <c r="I68" s="33">
        <v>1172</v>
      </c>
      <c r="J68" s="33">
        <v>1172</v>
      </c>
      <c r="K68" s="32">
        <v>1173</v>
      </c>
      <c r="L68" s="32">
        <v>1258</v>
      </c>
      <c r="M68" s="62">
        <v>1316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626</v>
      </c>
      <c r="H69" s="33">
        <v>637</v>
      </c>
      <c r="I69" s="33">
        <v>563</v>
      </c>
      <c r="J69" s="33">
        <v>597</v>
      </c>
      <c r="K69" s="32">
        <v>528</v>
      </c>
      <c r="L69" s="32">
        <v>594</v>
      </c>
      <c r="M69" s="62">
        <v>574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1043</v>
      </c>
      <c r="H70" s="33">
        <v>1127</v>
      </c>
      <c r="I70" s="33">
        <v>1098</v>
      </c>
      <c r="J70" s="33">
        <v>1112</v>
      </c>
      <c r="K70" s="32">
        <v>1173</v>
      </c>
      <c r="L70" s="32">
        <v>1195</v>
      </c>
      <c r="M70" s="62">
        <v>1346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7696</v>
      </c>
      <c r="H71" s="33">
        <v>7308</v>
      </c>
      <c r="I71" s="33">
        <v>7269</v>
      </c>
      <c r="J71" s="33">
        <v>7040</v>
      </c>
      <c r="K71" s="32">
        <v>7131</v>
      </c>
      <c r="L71" s="32">
        <v>7221</v>
      </c>
      <c r="M71" s="62">
        <v>7009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463</v>
      </c>
      <c r="H72" s="33">
        <v>494</v>
      </c>
      <c r="I72" s="33">
        <v>509</v>
      </c>
      <c r="J72" s="33">
        <v>582</v>
      </c>
      <c r="K72" s="32">
        <v>594</v>
      </c>
      <c r="L72" s="32">
        <v>579</v>
      </c>
      <c r="M72" s="62">
        <v>586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1708</v>
      </c>
      <c r="H73" s="33">
        <v>1707</v>
      </c>
      <c r="I73" s="33">
        <v>1678</v>
      </c>
      <c r="J73" s="33">
        <v>1641</v>
      </c>
      <c r="K73" s="32">
        <v>1624</v>
      </c>
      <c r="L73" s="32">
        <v>1699</v>
      </c>
      <c r="M73" s="62">
        <v>1734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63</v>
      </c>
      <c r="H74" s="33">
        <v>333</v>
      </c>
      <c r="I74" s="33">
        <v>387</v>
      </c>
      <c r="J74" s="33">
        <v>397</v>
      </c>
      <c r="K74" s="32">
        <v>446</v>
      </c>
      <c r="L74" s="32">
        <v>435</v>
      </c>
      <c r="M74" s="62">
        <v>328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18782</v>
      </c>
      <c r="H76" s="172">
        <f t="shared" si="3"/>
        <v>18503</v>
      </c>
      <c r="I76" s="172">
        <f t="shared" ref="I76:M76" si="4">+SUM(I64:I75)</f>
        <v>17949</v>
      </c>
      <c r="J76" s="172">
        <f t="shared" si="4"/>
        <v>17264</v>
      </c>
      <c r="K76" s="172">
        <f t="shared" si="4"/>
        <v>17450</v>
      </c>
      <c r="L76" s="172">
        <f t="shared" si="4"/>
        <v>17970</v>
      </c>
      <c r="M76" s="173">
        <f t="shared" si="4"/>
        <v>17644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16028</v>
      </c>
      <c r="D82" s="84">
        <v>17233</v>
      </c>
      <c r="E82" s="84">
        <v>18824</v>
      </c>
      <c r="F82" s="84">
        <v>18406</v>
      </c>
      <c r="G82" s="84">
        <v>18782</v>
      </c>
      <c r="H82" s="85">
        <v>18069</v>
      </c>
      <c r="I82" s="85">
        <v>17631</v>
      </c>
      <c r="J82" s="85">
        <v>17215</v>
      </c>
      <c r="K82" s="86">
        <v>17351</v>
      </c>
      <c r="L82" s="86">
        <v>17861</v>
      </c>
      <c r="M82" s="87">
        <v>17505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434</v>
      </c>
      <c r="I84" s="28">
        <v>318</v>
      </c>
      <c r="J84" s="28">
        <v>49</v>
      </c>
      <c r="K84" s="32">
        <v>99</v>
      </c>
      <c r="L84" s="32">
        <v>109</v>
      </c>
      <c r="M84" s="88">
        <v>139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16028</v>
      </c>
      <c r="D87" s="164">
        <f t="shared" ref="D87:H87" si="5">+SUM(D82:D86)</f>
        <v>17233</v>
      </c>
      <c r="E87" s="164">
        <f t="shared" si="5"/>
        <v>18824</v>
      </c>
      <c r="F87" s="164">
        <f t="shared" si="5"/>
        <v>18406</v>
      </c>
      <c r="G87" s="164">
        <f t="shared" si="5"/>
        <v>18782</v>
      </c>
      <c r="H87" s="165">
        <f t="shared" si="5"/>
        <v>18503</v>
      </c>
      <c r="I87" s="165">
        <f>+SUM(I82:I86)</f>
        <v>17949</v>
      </c>
      <c r="J87" s="165">
        <f>+SUM(J82:J86)</f>
        <v>17264</v>
      </c>
      <c r="K87" s="166">
        <f>+SUM(K82:K86)</f>
        <v>17450</v>
      </c>
      <c r="L87" s="166">
        <f>+SUM(L82:L86)</f>
        <v>17970</v>
      </c>
      <c r="M87" s="167">
        <f>+SUM(M82:M86)</f>
        <v>17644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9207</v>
      </c>
      <c r="D93" s="91">
        <v>9878</v>
      </c>
      <c r="E93" s="91">
        <v>10797</v>
      </c>
      <c r="F93" s="91">
        <v>10524</v>
      </c>
      <c r="G93" s="91">
        <v>10686</v>
      </c>
      <c r="H93" s="92">
        <v>10480</v>
      </c>
      <c r="I93" s="92">
        <v>10187</v>
      </c>
      <c r="J93" s="86">
        <v>9950</v>
      </c>
      <c r="K93" s="86">
        <v>9970</v>
      </c>
      <c r="L93" s="86">
        <v>10057</v>
      </c>
      <c r="M93" s="87">
        <v>9845</v>
      </c>
    </row>
    <row r="94" spans="1:13" ht="18.75" x14ac:dyDescent="0.25">
      <c r="A94" s="275" t="s">
        <v>35</v>
      </c>
      <c r="B94" s="276"/>
      <c r="C94" s="63">
        <v>6821</v>
      </c>
      <c r="D94" s="15">
        <v>7355</v>
      </c>
      <c r="E94" s="15">
        <v>8027</v>
      </c>
      <c r="F94" s="15">
        <v>7882</v>
      </c>
      <c r="G94" s="15">
        <v>8096</v>
      </c>
      <c r="H94" s="28">
        <v>8023</v>
      </c>
      <c r="I94" s="28">
        <v>7762</v>
      </c>
      <c r="J94" s="28">
        <v>7314</v>
      </c>
      <c r="K94" s="32">
        <v>7480</v>
      </c>
      <c r="L94" s="32">
        <v>7913</v>
      </c>
      <c r="M94" s="88">
        <v>7799</v>
      </c>
    </row>
    <row r="95" spans="1:13" ht="19.5" thickBot="1" x14ac:dyDescent="0.3">
      <c r="A95" s="250" t="s">
        <v>8</v>
      </c>
      <c r="B95" s="251"/>
      <c r="C95" s="158">
        <f>+SUM(C93:C94)</f>
        <v>16028</v>
      </c>
      <c r="D95" s="164">
        <f t="shared" ref="D95:M95" si="6">+SUM(D93:D94)</f>
        <v>17233</v>
      </c>
      <c r="E95" s="164">
        <f t="shared" si="6"/>
        <v>18824</v>
      </c>
      <c r="F95" s="164">
        <f t="shared" si="6"/>
        <v>18406</v>
      </c>
      <c r="G95" s="164">
        <f t="shared" si="6"/>
        <v>18782</v>
      </c>
      <c r="H95" s="165">
        <f t="shared" si="6"/>
        <v>18503</v>
      </c>
      <c r="I95" s="165">
        <f t="shared" si="6"/>
        <v>17949</v>
      </c>
      <c r="J95" s="165">
        <f t="shared" si="6"/>
        <v>17264</v>
      </c>
      <c r="K95" s="166">
        <f t="shared" si="6"/>
        <v>17450</v>
      </c>
      <c r="L95" s="166">
        <f t="shared" si="6"/>
        <v>17970</v>
      </c>
      <c r="M95" s="167">
        <f t="shared" si="6"/>
        <v>17644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0.16205420827389444</v>
      </c>
      <c r="D100" s="209">
        <v>0.10563858695652174</v>
      </c>
      <c r="E100" s="209">
        <v>0.10619735258724429</v>
      </c>
      <c r="F100" s="209">
        <v>8.7761919222593382E-2</v>
      </c>
      <c r="G100" s="210">
        <v>4.3465137337760341E-2</v>
      </c>
    </row>
    <row r="101" spans="1:10" ht="18.75" x14ac:dyDescent="0.25">
      <c r="A101" s="275" t="s">
        <v>4</v>
      </c>
      <c r="B101" s="276"/>
      <c r="C101" s="209">
        <v>8.2089552238805971E-2</v>
      </c>
      <c r="D101" s="209">
        <v>8.3102740337409622E-2</v>
      </c>
      <c r="E101" s="209">
        <v>6.9275753486279804E-2</v>
      </c>
      <c r="F101" s="209">
        <v>6.2342569269521413E-2</v>
      </c>
      <c r="G101" s="210">
        <v>3.025195173882186E-2</v>
      </c>
    </row>
    <row r="102" spans="1:10" ht="19.5" thickBot="1" x14ac:dyDescent="0.3">
      <c r="A102" s="250" t="s">
        <v>41</v>
      </c>
      <c r="B102" s="251"/>
      <c r="C102" s="162">
        <v>0.10090634441087613</v>
      </c>
      <c r="D102" s="162">
        <v>8.7792464833533618E-2</v>
      </c>
      <c r="E102" s="162">
        <v>7.7775469215319623E-2</v>
      </c>
      <c r="F102" s="162">
        <v>6.8151849538482898E-2</v>
      </c>
      <c r="G102" s="163">
        <v>3.3253342475145699E-2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258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1</v>
      </c>
      <c r="J109"/>
    </row>
    <row r="110" spans="1:10" ht="18.75" x14ac:dyDescent="0.25">
      <c r="A110" s="217" t="s">
        <v>3</v>
      </c>
      <c r="B110" s="249"/>
      <c r="C110" s="63">
        <f t="shared" si="7"/>
        <v>2154</v>
      </c>
      <c r="D110" s="95">
        <v>718</v>
      </c>
      <c r="E110" s="96">
        <f t="shared" ref="E110:E115" si="8">+IF(C110=0,"",(D110/C110))</f>
        <v>0.33333333333333331</v>
      </c>
      <c r="G110" s="217" t="s">
        <v>3</v>
      </c>
      <c r="H110" s="218"/>
      <c r="I110" s="98">
        <v>10</v>
      </c>
      <c r="J110"/>
    </row>
    <row r="111" spans="1:10" ht="18.75" x14ac:dyDescent="0.25">
      <c r="A111" s="217" t="s">
        <v>4</v>
      </c>
      <c r="B111" s="249"/>
      <c r="C111" s="63">
        <f t="shared" si="7"/>
        <v>13650</v>
      </c>
      <c r="D111" s="95">
        <v>11146</v>
      </c>
      <c r="E111" s="96">
        <f t="shared" si="8"/>
        <v>0.81655677655677661</v>
      </c>
      <c r="G111" s="217" t="s">
        <v>4</v>
      </c>
      <c r="H111" s="218"/>
      <c r="I111" s="98">
        <v>32</v>
      </c>
      <c r="J111"/>
    </row>
    <row r="112" spans="1:10" ht="18.75" x14ac:dyDescent="0.25">
      <c r="A112" s="217" t="s">
        <v>5</v>
      </c>
      <c r="B112" s="249"/>
      <c r="C112" s="63">
        <f t="shared" si="7"/>
        <v>288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16</v>
      </c>
      <c r="J112"/>
    </row>
    <row r="113" spans="1:10" ht="18.75" x14ac:dyDescent="0.25">
      <c r="A113" s="217" t="s">
        <v>6</v>
      </c>
      <c r="B113" s="249"/>
      <c r="C113" s="63">
        <f t="shared" si="7"/>
        <v>1090</v>
      </c>
      <c r="D113" s="95">
        <v>381</v>
      </c>
      <c r="E113" s="96">
        <f t="shared" si="8"/>
        <v>0.34954128440366972</v>
      </c>
      <c r="G113" s="217" t="s">
        <v>6</v>
      </c>
      <c r="H113" s="218"/>
      <c r="I113" s="98">
        <v>36</v>
      </c>
      <c r="J113"/>
    </row>
    <row r="114" spans="1:10" ht="18.75" x14ac:dyDescent="0.25">
      <c r="A114" s="217" t="s">
        <v>7</v>
      </c>
      <c r="B114" s="249"/>
      <c r="C114" s="63">
        <f t="shared" si="7"/>
        <v>204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8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17644</v>
      </c>
      <c r="D115" s="159">
        <f>+SUM(D109:D114)</f>
        <v>12245</v>
      </c>
      <c r="E115" s="160">
        <f t="shared" si="8"/>
        <v>0.69400362729539788</v>
      </c>
      <c r="G115" s="257" t="s">
        <v>8</v>
      </c>
      <c r="H115" s="292"/>
      <c r="I115" s="161">
        <f>+SUM(I109:I114)</f>
        <v>103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8079</v>
      </c>
      <c r="D123" s="303">
        <f>+C123+C124</f>
        <v>12684</v>
      </c>
      <c r="E123" s="103">
        <v>5002</v>
      </c>
      <c r="F123" s="303">
        <f>+E123+E124</f>
        <v>8103</v>
      </c>
      <c r="G123" s="67">
        <v>3491</v>
      </c>
      <c r="H123" s="305">
        <f>+G123+G124</f>
        <v>6056</v>
      </c>
    </row>
    <row r="124" spans="1:10" ht="18.75" x14ac:dyDescent="0.25">
      <c r="A124" s="227"/>
      <c r="B124" s="105">
        <v>2</v>
      </c>
      <c r="C124" s="99">
        <v>4605</v>
      </c>
      <c r="D124" s="223"/>
      <c r="E124" s="99">
        <v>3101</v>
      </c>
      <c r="F124" s="223"/>
      <c r="G124" s="99">
        <v>2565</v>
      </c>
      <c r="H124" s="223"/>
    </row>
    <row r="125" spans="1:10" ht="18.75" x14ac:dyDescent="0.25">
      <c r="A125" s="226">
        <v>2017</v>
      </c>
      <c r="B125" s="106">
        <v>1</v>
      </c>
      <c r="C125" s="100">
        <v>7800</v>
      </c>
      <c r="D125" s="222">
        <f>+C125+C126</f>
        <v>11759</v>
      </c>
      <c r="E125" s="100">
        <v>4301</v>
      </c>
      <c r="F125" s="222">
        <f>+E125+E126</f>
        <v>7046</v>
      </c>
      <c r="G125" s="100">
        <v>3141</v>
      </c>
      <c r="H125" s="222">
        <f>+G125+G126</f>
        <v>5535</v>
      </c>
    </row>
    <row r="126" spans="1:10" ht="18.75" x14ac:dyDescent="0.25">
      <c r="A126" s="227"/>
      <c r="B126" s="105">
        <v>2</v>
      </c>
      <c r="C126" s="99">
        <v>3959</v>
      </c>
      <c r="D126" s="223"/>
      <c r="E126" s="99">
        <v>2745</v>
      </c>
      <c r="F126" s="223"/>
      <c r="G126" s="99">
        <v>2394</v>
      </c>
      <c r="H126" s="223"/>
    </row>
    <row r="127" spans="1:10" ht="18.75" x14ac:dyDescent="0.25">
      <c r="A127" s="226">
        <v>2018</v>
      </c>
      <c r="B127" s="106">
        <v>1</v>
      </c>
      <c r="C127" s="100">
        <v>7118</v>
      </c>
      <c r="D127" s="222">
        <f>+C127+C128</f>
        <v>11053</v>
      </c>
      <c r="E127" s="100">
        <v>3815</v>
      </c>
      <c r="F127" s="222">
        <f>+E127+E128</f>
        <v>6618</v>
      </c>
      <c r="G127" s="100">
        <v>2735</v>
      </c>
      <c r="H127" s="222">
        <f>+G127+G128</f>
        <v>5054</v>
      </c>
    </row>
    <row r="128" spans="1:10" ht="18.75" x14ac:dyDescent="0.25">
      <c r="A128" s="227"/>
      <c r="B128" s="105">
        <v>2</v>
      </c>
      <c r="C128" s="99">
        <v>3935</v>
      </c>
      <c r="D128" s="223"/>
      <c r="E128" s="99">
        <v>2803</v>
      </c>
      <c r="F128" s="223"/>
      <c r="G128" s="99">
        <v>2319</v>
      </c>
      <c r="H128" s="223"/>
    </row>
    <row r="129" spans="1:28" ht="18.75" x14ac:dyDescent="0.25">
      <c r="A129" s="226">
        <v>2019</v>
      </c>
      <c r="B129" s="106">
        <v>1</v>
      </c>
      <c r="C129" s="100">
        <v>6117</v>
      </c>
      <c r="D129" s="222">
        <f>+C129+C130</f>
        <v>9466</v>
      </c>
      <c r="E129" s="100">
        <v>3413</v>
      </c>
      <c r="F129" s="222">
        <f>+E129+E130</f>
        <v>6291</v>
      </c>
      <c r="G129" s="100">
        <v>2685</v>
      </c>
      <c r="H129" s="222">
        <f>+G129+G130</f>
        <v>4885</v>
      </c>
    </row>
    <row r="130" spans="1:28" ht="18.75" x14ac:dyDescent="0.25">
      <c r="A130" s="227"/>
      <c r="B130" s="105">
        <v>2</v>
      </c>
      <c r="C130" s="99">
        <v>3349</v>
      </c>
      <c r="D130" s="223"/>
      <c r="E130" s="99">
        <v>2878</v>
      </c>
      <c r="F130" s="223"/>
      <c r="G130" s="99">
        <v>2200</v>
      </c>
      <c r="H130" s="223"/>
    </row>
    <row r="131" spans="1:28" ht="18.75" x14ac:dyDescent="0.25">
      <c r="A131" s="226">
        <v>2022</v>
      </c>
      <c r="B131" s="106">
        <v>1</v>
      </c>
      <c r="C131" s="100">
        <v>5365</v>
      </c>
      <c r="D131" s="222">
        <f>+C131+C132</f>
        <v>11222</v>
      </c>
      <c r="E131" s="100">
        <v>3395</v>
      </c>
      <c r="F131" s="222">
        <f>+E131+E132</f>
        <v>6670</v>
      </c>
      <c r="G131" s="100">
        <v>2789</v>
      </c>
      <c r="H131" s="222">
        <f>+G131+G132</f>
        <v>4937</v>
      </c>
    </row>
    <row r="132" spans="1:28" ht="18.75" x14ac:dyDescent="0.25">
      <c r="A132" s="227"/>
      <c r="B132" s="105">
        <v>2</v>
      </c>
      <c r="C132" s="99">
        <v>5857</v>
      </c>
      <c r="D132" s="223"/>
      <c r="E132" s="99">
        <v>3275</v>
      </c>
      <c r="F132" s="223"/>
      <c r="G132" s="99">
        <v>2148</v>
      </c>
      <c r="H132" s="223"/>
    </row>
    <row r="133" spans="1:28" ht="18.75" x14ac:dyDescent="0.25">
      <c r="A133" s="226">
        <v>2021</v>
      </c>
      <c r="B133" s="106">
        <v>1</v>
      </c>
      <c r="C133" s="100">
        <v>10983</v>
      </c>
      <c r="D133" s="222">
        <f>+C133+C134</f>
        <v>16326</v>
      </c>
      <c r="E133" s="100">
        <v>4438</v>
      </c>
      <c r="F133" s="222">
        <f>+E133+E134</f>
        <v>7857</v>
      </c>
      <c r="G133" s="100">
        <v>2884</v>
      </c>
      <c r="H133" s="222">
        <f>+G133+G134</f>
        <v>5129</v>
      </c>
    </row>
    <row r="134" spans="1:28" ht="18.75" x14ac:dyDescent="0.25">
      <c r="A134" s="227"/>
      <c r="B134" s="105">
        <v>2</v>
      </c>
      <c r="C134" s="99">
        <v>5343</v>
      </c>
      <c r="D134" s="223"/>
      <c r="E134" s="99">
        <v>3419</v>
      </c>
      <c r="F134" s="223"/>
      <c r="G134" s="99">
        <v>2245</v>
      </c>
      <c r="H134" s="223"/>
    </row>
    <row r="135" spans="1:28" ht="18.75" x14ac:dyDescent="0.25">
      <c r="A135" s="254">
        <v>2022</v>
      </c>
      <c r="B135" s="107">
        <v>1</v>
      </c>
      <c r="C135" s="101">
        <v>7111</v>
      </c>
      <c r="D135" s="271">
        <f>+C135+C136</f>
        <v>11625</v>
      </c>
      <c r="E135" s="101">
        <v>4070</v>
      </c>
      <c r="F135" s="271">
        <f>+E135+E136</f>
        <v>7074</v>
      </c>
      <c r="G135" s="101">
        <v>2928</v>
      </c>
      <c r="H135" s="271">
        <f>+G135+G136</f>
        <v>5268</v>
      </c>
    </row>
    <row r="136" spans="1:28" ht="19.5" thickBot="1" x14ac:dyDescent="0.3">
      <c r="A136" s="255"/>
      <c r="B136" s="108">
        <v>2</v>
      </c>
      <c r="C136" s="102">
        <v>4514</v>
      </c>
      <c r="D136" s="272"/>
      <c r="E136" s="102">
        <v>3004</v>
      </c>
      <c r="F136" s="272"/>
      <c r="G136" s="102">
        <v>2340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17</v>
      </c>
      <c r="E141" s="110">
        <f t="shared" si="9"/>
        <v>427</v>
      </c>
      <c r="F141" s="110">
        <f t="shared" si="9"/>
        <v>198</v>
      </c>
      <c r="G141" s="110">
        <f t="shared" si="9"/>
        <v>529</v>
      </c>
      <c r="H141" s="110">
        <f t="shared" si="9"/>
        <v>115</v>
      </c>
      <c r="I141" s="111">
        <f t="shared" si="9"/>
        <v>7</v>
      </c>
      <c r="J141" s="229">
        <f>+SUM(B141:I141)</f>
        <v>1293</v>
      </c>
      <c r="M141" s="3">
        <v>0</v>
      </c>
      <c r="N141" s="22">
        <v>0</v>
      </c>
      <c r="O141" s="22">
        <v>17</v>
      </c>
      <c r="P141" s="22">
        <v>427</v>
      </c>
      <c r="Q141" s="22">
        <v>198</v>
      </c>
      <c r="R141" s="22">
        <v>529</v>
      </c>
      <c r="S141" s="22">
        <v>115</v>
      </c>
      <c r="T141" s="22">
        <v>7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1.3147718484145398E-2</v>
      </c>
      <c r="E142" s="113">
        <f>+IF($J$141=0,"",(E141/$J$141))</f>
        <v>0.33023975251353443</v>
      </c>
      <c r="F142" s="113">
        <f>+IF($J$141=0,"",(F141/$J$141))</f>
        <v>0.1531322505800464</v>
      </c>
      <c r="G142" s="113">
        <f t="shared" si="10"/>
        <v>0.40912606341840679</v>
      </c>
      <c r="H142" s="113">
        <f t="shared" si="10"/>
        <v>8.8940448569218872E-2</v>
      </c>
      <c r="I142" s="114">
        <f>+IF($J$141=0,"",(I141/$J$141))</f>
        <v>5.4137664346481052E-3</v>
      </c>
      <c r="J142" s="230"/>
      <c r="M142" s="3">
        <v>4</v>
      </c>
      <c r="N142" s="22">
        <v>1</v>
      </c>
      <c r="O142" s="22">
        <v>13</v>
      </c>
      <c r="P142" s="22">
        <v>367</v>
      </c>
      <c r="Q142" s="22">
        <v>274</v>
      </c>
      <c r="R142" s="22">
        <v>531</v>
      </c>
      <c r="S142" s="22">
        <v>132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4</v>
      </c>
      <c r="C143" s="116">
        <f t="shared" ref="C143:I143" si="11">+N142</f>
        <v>1</v>
      </c>
      <c r="D143" s="116">
        <f t="shared" si="11"/>
        <v>13</v>
      </c>
      <c r="E143" s="116">
        <f t="shared" si="11"/>
        <v>367</v>
      </c>
      <c r="F143" s="116">
        <f t="shared" si="11"/>
        <v>274</v>
      </c>
      <c r="G143" s="116">
        <f t="shared" si="11"/>
        <v>531</v>
      </c>
      <c r="H143" s="116">
        <f t="shared" si="11"/>
        <v>132</v>
      </c>
      <c r="I143" s="117">
        <f t="shared" si="11"/>
        <v>0</v>
      </c>
      <c r="J143" s="224">
        <f>+SUM(B143:I143)</f>
        <v>1322</v>
      </c>
      <c r="M143" s="3">
        <v>6</v>
      </c>
      <c r="N143" s="22">
        <v>0</v>
      </c>
      <c r="O143" s="22">
        <v>16</v>
      </c>
      <c r="P143" s="22">
        <v>355</v>
      </c>
      <c r="Q143" s="22">
        <v>275</v>
      </c>
      <c r="R143" s="22">
        <v>556</v>
      </c>
      <c r="S143" s="22">
        <v>150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3.0257186081694403E-3</v>
      </c>
      <c r="C144" s="119">
        <f t="shared" ref="C144:I144" si="12">+IF($J$143=0,"",(C143/$J$143))</f>
        <v>7.5642965204236008E-4</v>
      </c>
      <c r="D144" s="119">
        <f t="shared" si="12"/>
        <v>9.8335854765506815E-3</v>
      </c>
      <c r="E144" s="119">
        <f t="shared" si="12"/>
        <v>0.27760968229954613</v>
      </c>
      <c r="F144" s="119">
        <f t="shared" si="12"/>
        <v>0.20726172465960666</v>
      </c>
      <c r="G144" s="119">
        <f t="shared" si="12"/>
        <v>0.40166414523449318</v>
      </c>
      <c r="H144" s="119">
        <f t="shared" si="12"/>
        <v>9.9848714069591532E-2</v>
      </c>
      <c r="I144" s="120">
        <f t="shared" si="12"/>
        <v>0</v>
      </c>
      <c r="J144" s="225"/>
      <c r="M144" s="3">
        <v>7</v>
      </c>
      <c r="N144" s="3">
        <v>0</v>
      </c>
      <c r="O144" s="3">
        <v>16</v>
      </c>
      <c r="P144" s="3">
        <v>371</v>
      </c>
      <c r="Q144" s="3">
        <v>246</v>
      </c>
      <c r="R144" s="3">
        <v>582</v>
      </c>
      <c r="S144" s="3">
        <v>164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6</v>
      </c>
      <c r="C145" s="116">
        <f t="shared" ref="C145:I145" si="13">+N143</f>
        <v>0</v>
      </c>
      <c r="D145" s="116">
        <f t="shared" si="13"/>
        <v>16</v>
      </c>
      <c r="E145" s="116">
        <f t="shared" si="13"/>
        <v>355</v>
      </c>
      <c r="F145" s="116">
        <f t="shared" si="13"/>
        <v>275</v>
      </c>
      <c r="G145" s="116">
        <f t="shared" si="13"/>
        <v>556</v>
      </c>
      <c r="H145" s="116">
        <f t="shared" si="13"/>
        <v>150</v>
      </c>
      <c r="I145" s="117">
        <f t="shared" si="13"/>
        <v>0</v>
      </c>
      <c r="J145" s="224">
        <f>+SUM(B145:I145)</f>
        <v>1358</v>
      </c>
      <c r="M145" s="3">
        <v>5</v>
      </c>
      <c r="N145" s="3">
        <v>0</v>
      </c>
      <c r="O145" s="3">
        <v>16</v>
      </c>
      <c r="P145" s="3">
        <v>356</v>
      </c>
      <c r="Q145" s="3">
        <v>217</v>
      </c>
      <c r="R145" s="3">
        <v>619</v>
      </c>
      <c r="S145" s="3">
        <v>168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4.418262150220913E-3</v>
      </c>
      <c r="C146" s="119">
        <f t="shared" ref="C146:I146" si="14">+IF($J$145=0,"",(C145/$J$145))</f>
        <v>0</v>
      </c>
      <c r="D146" s="119">
        <f t="shared" si="14"/>
        <v>1.1782032400589101E-2</v>
      </c>
      <c r="E146" s="119">
        <f t="shared" si="14"/>
        <v>0.26141384388807071</v>
      </c>
      <c r="F146" s="119">
        <f t="shared" si="14"/>
        <v>0.20250368188512519</v>
      </c>
      <c r="G146" s="119">
        <f t="shared" si="14"/>
        <v>0.40942562592047127</v>
      </c>
      <c r="H146" s="119">
        <f t="shared" si="14"/>
        <v>0.11045655375552282</v>
      </c>
      <c r="I146" s="120">
        <f t="shared" si="14"/>
        <v>0</v>
      </c>
      <c r="J146" s="225"/>
      <c r="M146" s="3">
        <v>4</v>
      </c>
      <c r="N146" s="3">
        <v>0</v>
      </c>
      <c r="O146" s="3">
        <v>16</v>
      </c>
      <c r="P146" s="3">
        <v>380</v>
      </c>
      <c r="Q146" s="3">
        <v>210</v>
      </c>
      <c r="R146" s="3">
        <v>632</v>
      </c>
      <c r="S146" s="3">
        <v>193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7</v>
      </c>
      <c r="C147" s="116">
        <f t="shared" ref="C147:I147" si="15">+N144</f>
        <v>0</v>
      </c>
      <c r="D147" s="116">
        <f t="shared" si="15"/>
        <v>16</v>
      </c>
      <c r="E147" s="116">
        <f t="shared" si="15"/>
        <v>371</v>
      </c>
      <c r="F147" s="116">
        <f t="shared" si="15"/>
        <v>246</v>
      </c>
      <c r="G147" s="116">
        <f t="shared" si="15"/>
        <v>582</v>
      </c>
      <c r="H147" s="116">
        <f t="shared" si="15"/>
        <v>164</v>
      </c>
      <c r="I147" s="117">
        <f t="shared" si="15"/>
        <v>0</v>
      </c>
      <c r="J147" s="224">
        <f>+SUM(B147:I147)</f>
        <v>1386</v>
      </c>
      <c r="M147" s="3">
        <v>9</v>
      </c>
      <c r="N147" s="3">
        <v>0</v>
      </c>
      <c r="O147" s="3">
        <v>18</v>
      </c>
      <c r="P147" s="3">
        <v>357</v>
      </c>
      <c r="Q147" s="3">
        <v>207</v>
      </c>
      <c r="R147" s="3">
        <v>621</v>
      </c>
      <c r="S147" s="3">
        <v>213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5.0505050505050509E-3</v>
      </c>
      <c r="C148" s="119">
        <f t="shared" ref="C148:I148" si="16">+IF($J$147=0,"",(C147/$J$147))</f>
        <v>0</v>
      </c>
      <c r="D148" s="119">
        <f t="shared" si="16"/>
        <v>1.1544011544011544E-2</v>
      </c>
      <c r="E148" s="119">
        <f t="shared" si="16"/>
        <v>0.26767676767676768</v>
      </c>
      <c r="F148" s="119">
        <f t="shared" si="16"/>
        <v>0.1774891774891775</v>
      </c>
      <c r="G148" s="119">
        <f t="shared" si="16"/>
        <v>0.41991341991341991</v>
      </c>
      <c r="H148" s="119">
        <f t="shared" si="16"/>
        <v>0.11832611832611832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5</v>
      </c>
      <c r="C149" s="116">
        <f t="shared" ref="C149:I149" si="17">+N145</f>
        <v>0</v>
      </c>
      <c r="D149" s="116">
        <f t="shared" si="17"/>
        <v>16</v>
      </c>
      <c r="E149" s="116">
        <f t="shared" si="17"/>
        <v>356</v>
      </c>
      <c r="F149" s="116">
        <f t="shared" si="17"/>
        <v>217</v>
      </c>
      <c r="G149" s="116">
        <f t="shared" si="17"/>
        <v>619</v>
      </c>
      <c r="H149" s="116">
        <f t="shared" si="17"/>
        <v>168</v>
      </c>
      <c r="I149" s="117">
        <f t="shared" si="17"/>
        <v>0</v>
      </c>
      <c r="J149" s="224">
        <f>+SUM(B149:I149)</f>
        <v>1381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3.6205648081100651E-3</v>
      </c>
      <c r="C150" s="119">
        <f t="shared" ref="C150:I150" si="18">+IF($J$149=0,"",(C149/$J$149))</f>
        <v>0</v>
      </c>
      <c r="D150" s="119">
        <f t="shared" si="18"/>
        <v>1.1585807385952208E-2</v>
      </c>
      <c r="E150" s="119">
        <f t="shared" si="18"/>
        <v>0.25778421433743665</v>
      </c>
      <c r="F150" s="119">
        <f t="shared" si="18"/>
        <v>0.15713251267197684</v>
      </c>
      <c r="G150" s="119">
        <f t="shared" si="18"/>
        <v>0.44822592324402605</v>
      </c>
      <c r="H150" s="119">
        <f t="shared" si="18"/>
        <v>0.12165097755249819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4</v>
      </c>
      <c r="C151" s="116">
        <f t="shared" ref="C151:I151" si="19">+N146</f>
        <v>0</v>
      </c>
      <c r="D151" s="116">
        <f t="shared" si="19"/>
        <v>16</v>
      </c>
      <c r="E151" s="116">
        <f t="shared" si="19"/>
        <v>380</v>
      </c>
      <c r="F151" s="116">
        <f t="shared" si="19"/>
        <v>210</v>
      </c>
      <c r="G151" s="116">
        <f t="shared" si="19"/>
        <v>632</v>
      </c>
      <c r="H151" s="116">
        <f t="shared" si="19"/>
        <v>193</v>
      </c>
      <c r="I151" s="117">
        <f t="shared" si="19"/>
        <v>0</v>
      </c>
      <c r="J151" s="224">
        <f>+SUM(B151:I151)</f>
        <v>1435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2.7874564459930314E-3</v>
      </c>
      <c r="C152" s="119">
        <f t="shared" ref="C152:I152" si="20">+IF($J$151=0,"",(C151/$J$151))</f>
        <v>0</v>
      </c>
      <c r="D152" s="119">
        <f t="shared" si="20"/>
        <v>1.1149825783972125E-2</v>
      </c>
      <c r="E152" s="119">
        <f t="shared" si="20"/>
        <v>0.26480836236933797</v>
      </c>
      <c r="F152" s="119">
        <f t="shared" si="20"/>
        <v>0.14634146341463414</v>
      </c>
      <c r="G152" s="119">
        <f t="shared" si="20"/>
        <v>0.44041811846689893</v>
      </c>
      <c r="H152" s="119">
        <f t="shared" si="20"/>
        <v>0.13449477351916375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9</v>
      </c>
      <c r="C153" s="122">
        <f t="shared" ref="C153:I153" si="21">+N147</f>
        <v>0</v>
      </c>
      <c r="D153" s="122">
        <f t="shared" si="21"/>
        <v>18</v>
      </c>
      <c r="E153" s="122">
        <f t="shared" si="21"/>
        <v>357</v>
      </c>
      <c r="F153" s="122">
        <f t="shared" si="21"/>
        <v>207</v>
      </c>
      <c r="G153" s="122">
        <f t="shared" si="21"/>
        <v>621</v>
      </c>
      <c r="H153" s="122">
        <f t="shared" si="21"/>
        <v>213</v>
      </c>
      <c r="I153" s="123">
        <f t="shared" si="21"/>
        <v>0</v>
      </c>
      <c r="J153" s="235">
        <f>+SUM(B153:I153)</f>
        <v>1425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6.3157894736842104E-3</v>
      </c>
      <c r="C154" s="125">
        <f t="shared" ref="C154:I154" si="22">+IF($J$153=0,"",(C153/$J$153))</f>
        <v>0</v>
      </c>
      <c r="D154" s="125">
        <f t="shared" si="22"/>
        <v>1.2631578947368421E-2</v>
      </c>
      <c r="E154" s="125">
        <f t="shared" si="22"/>
        <v>0.25052631578947371</v>
      </c>
      <c r="F154" s="125">
        <f t="shared" si="22"/>
        <v>0.14526315789473684</v>
      </c>
      <c r="G154" s="125">
        <f t="shared" si="22"/>
        <v>0.4357894736842105</v>
      </c>
      <c r="H154" s="125">
        <f t="shared" si="22"/>
        <v>0.14947368421052631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792</v>
      </c>
      <c r="C159" s="83">
        <f t="shared" ref="C159:E159" si="23">+N159</f>
        <v>99</v>
      </c>
      <c r="D159" s="83">
        <f t="shared" si="23"/>
        <v>402</v>
      </c>
      <c r="E159" s="110">
        <f t="shared" si="23"/>
        <v>0</v>
      </c>
      <c r="F159" s="229">
        <f>+SUM(B159:E159)</f>
        <v>1293</v>
      </c>
      <c r="G159" s="83">
        <f>Q159</f>
        <v>390</v>
      </c>
      <c r="H159" s="110">
        <f>R159</f>
        <v>903</v>
      </c>
      <c r="I159" s="229">
        <f>+SUM(G159:H159)</f>
        <v>1293</v>
      </c>
      <c r="J159" s="34"/>
      <c r="M159" s="3">
        <v>792</v>
      </c>
      <c r="N159" s="3">
        <v>99</v>
      </c>
      <c r="O159" s="3">
        <v>402</v>
      </c>
      <c r="P159" s="3">
        <v>0</v>
      </c>
      <c r="Q159" s="3">
        <v>390</v>
      </c>
      <c r="R159" s="3">
        <v>903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0.61252900232018559</v>
      </c>
      <c r="C160" s="30">
        <f t="shared" ref="C160:E160" si="24">+IF($F$159=0,"",(C159/$F$159))</f>
        <v>7.6566125290023199E-2</v>
      </c>
      <c r="D160" s="30">
        <f t="shared" si="24"/>
        <v>0.3109048723897912</v>
      </c>
      <c r="E160" s="113">
        <f t="shared" si="24"/>
        <v>0</v>
      </c>
      <c r="F160" s="230"/>
      <c r="G160" s="30">
        <f>+IF($I$159=0,"",(G159/$I$159))</f>
        <v>0.30162412993039445</v>
      </c>
      <c r="H160" s="113">
        <f>+IF($I$159=0,"",(H159/$I$159))</f>
        <v>0.69837587006960555</v>
      </c>
      <c r="I160" s="230"/>
      <c r="J160" s="34"/>
      <c r="M160" s="3">
        <v>801</v>
      </c>
      <c r="N160" s="3">
        <v>116</v>
      </c>
      <c r="O160" s="3">
        <v>405</v>
      </c>
      <c r="P160" s="3">
        <v>0</v>
      </c>
      <c r="Q160" s="3">
        <v>406</v>
      </c>
      <c r="R160" s="3">
        <v>916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801</v>
      </c>
      <c r="C161" s="25">
        <f t="shared" ref="C161:E161" si="25">+N160</f>
        <v>116</v>
      </c>
      <c r="D161" s="25">
        <f t="shared" si="25"/>
        <v>405</v>
      </c>
      <c r="E161" s="116">
        <f t="shared" si="25"/>
        <v>0</v>
      </c>
      <c r="F161" s="224">
        <f>+SUM(B161:E161)</f>
        <v>1322</v>
      </c>
      <c r="G161" s="25">
        <f>Q160</f>
        <v>406</v>
      </c>
      <c r="H161" s="116">
        <f>R160</f>
        <v>916</v>
      </c>
      <c r="I161" s="224">
        <f>+SUM(G161:H161)</f>
        <v>1322</v>
      </c>
      <c r="J161" s="34"/>
      <c r="M161" s="3">
        <v>831</v>
      </c>
      <c r="N161" s="3">
        <v>118</v>
      </c>
      <c r="O161" s="3">
        <v>409</v>
      </c>
      <c r="P161" s="3">
        <v>0</v>
      </c>
      <c r="Q161" s="3">
        <v>420</v>
      </c>
      <c r="R161" s="3">
        <v>938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0.60590015128593044</v>
      </c>
      <c r="C162" s="29">
        <f t="shared" ref="C162:E162" si="26">+IF($F$161=0,"",(C161/$F$161))</f>
        <v>8.7745839636913764E-2</v>
      </c>
      <c r="D162" s="29">
        <f t="shared" si="26"/>
        <v>0.30635400907715582</v>
      </c>
      <c r="E162" s="119">
        <f t="shared" si="26"/>
        <v>0</v>
      </c>
      <c r="F162" s="225"/>
      <c r="G162" s="29">
        <f>+IF($I$161=0,"",(G161/$I$161))</f>
        <v>0.30711043872919819</v>
      </c>
      <c r="H162" s="119">
        <f>+IF($I$161=0,"",(H161/$I$161))</f>
        <v>0.69288956127080181</v>
      </c>
      <c r="I162" s="225"/>
      <c r="J162" s="34"/>
      <c r="M162" s="3">
        <v>860</v>
      </c>
      <c r="N162" s="3">
        <v>118</v>
      </c>
      <c r="O162" s="3">
        <v>408</v>
      </c>
      <c r="P162" s="3">
        <v>0</v>
      </c>
      <c r="Q162" s="3">
        <v>434</v>
      </c>
      <c r="R162" s="3">
        <v>952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831</v>
      </c>
      <c r="C163" s="25">
        <f t="shared" ref="C163:E163" si="27">+N161</f>
        <v>118</v>
      </c>
      <c r="D163" s="25">
        <f t="shared" si="27"/>
        <v>409</v>
      </c>
      <c r="E163" s="116">
        <f t="shared" si="27"/>
        <v>0</v>
      </c>
      <c r="F163" s="224">
        <f>+SUM(B163:E163)</f>
        <v>1358</v>
      </c>
      <c r="G163" s="25">
        <f>Q161</f>
        <v>420</v>
      </c>
      <c r="H163" s="116">
        <f>R161</f>
        <v>938</v>
      </c>
      <c r="I163" s="224">
        <f>+SUM(G163:H163)</f>
        <v>1358</v>
      </c>
      <c r="J163" s="34"/>
      <c r="M163" s="3">
        <v>858</v>
      </c>
      <c r="N163" s="3">
        <v>119</v>
      </c>
      <c r="O163" s="3">
        <v>404</v>
      </c>
      <c r="P163" s="3">
        <v>0</v>
      </c>
      <c r="Q163" s="3">
        <v>443</v>
      </c>
      <c r="R163" s="3">
        <v>938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0.61192930780559651</v>
      </c>
      <c r="C164" s="29">
        <f t="shared" ref="C164:E164" si="28">+IF($F$163=0,"",(C163/$F$163))</f>
        <v>8.6892488954344621E-2</v>
      </c>
      <c r="D164" s="29">
        <f t="shared" si="28"/>
        <v>0.30117820324005889</v>
      </c>
      <c r="E164" s="119">
        <f t="shared" si="28"/>
        <v>0</v>
      </c>
      <c r="F164" s="225"/>
      <c r="G164" s="29">
        <f>+IF($I$163=0,"",(G163/$I$163))</f>
        <v>0.30927835051546393</v>
      </c>
      <c r="H164" s="119">
        <f>+IF($I$163=0,"",(H163/$I$163))</f>
        <v>0.69072164948453607</v>
      </c>
      <c r="I164" s="225"/>
      <c r="J164" s="34"/>
      <c r="M164" s="3">
        <v>911</v>
      </c>
      <c r="N164" s="3">
        <v>111</v>
      </c>
      <c r="O164" s="3">
        <v>413</v>
      </c>
      <c r="P164" s="3">
        <v>0</v>
      </c>
      <c r="Q164" s="3">
        <v>474</v>
      </c>
      <c r="R164" s="3">
        <v>961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860</v>
      </c>
      <c r="C165" s="19">
        <f t="shared" ref="C165:E165" si="29">+N162</f>
        <v>118</v>
      </c>
      <c r="D165" s="19">
        <f t="shared" si="29"/>
        <v>408</v>
      </c>
      <c r="E165" s="122">
        <f t="shared" si="29"/>
        <v>0</v>
      </c>
      <c r="F165" s="224">
        <f>+SUM(B165:E165)</f>
        <v>1386</v>
      </c>
      <c r="G165" s="25">
        <f>Q162</f>
        <v>434</v>
      </c>
      <c r="H165" s="116">
        <f>R162</f>
        <v>952</v>
      </c>
      <c r="I165" s="224">
        <f>+SUM(G165:H165)</f>
        <v>1386</v>
      </c>
      <c r="J165" s="34"/>
      <c r="M165" s="3">
        <v>897</v>
      </c>
      <c r="N165" s="3">
        <v>113</v>
      </c>
      <c r="O165" s="3">
        <v>415</v>
      </c>
      <c r="P165" s="3">
        <v>0</v>
      </c>
      <c r="Q165" s="3">
        <v>474</v>
      </c>
      <c r="R165" s="3">
        <v>951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0.62049062049062054</v>
      </c>
      <c r="C166" s="29">
        <f>+IF($F$165=0,"",(C165/$F$165))</f>
        <v>8.5137085137085136E-2</v>
      </c>
      <c r="D166" s="29">
        <f t="shared" ref="D166:E166" si="30">+IF($F$165=0,"",(D165/$F$165))</f>
        <v>0.2943722943722944</v>
      </c>
      <c r="E166" s="119">
        <f t="shared" si="30"/>
        <v>0</v>
      </c>
      <c r="F166" s="225"/>
      <c r="G166" s="29">
        <f>+IF($I$165=0,"",(G165/$I$165))</f>
        <v>0.31313131313131315</v>
      </c>
      <c r="H166" s="119">
        <f>+IF($I$165=0,"",(H165/$I$165))</f>
        <v>0.68686868686868685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858</v>
      </c>
      <c r="C167" s="19">
        <f t="shared" ref="C167:E167" si="31">+N163</f>
        <v>119</v>
      </c>
      <c r="D167" s="19">
        <f t="shared" si="31"/>
        <v>404</v>
      </c>
      <c r="E167" s="122">
        <f t="shared" si="31"/>
        <v>0</v>
      </c>
      <c r="F167" s="224">
        <f>+SUM(B167:E167)</f>
        <v>1381</v>
      </c>
      <c r="G167" s="25">
        <f>Q163</f>
        <v>443</v>
      </c>
      <c r="H167" s="116">
        <f>R163</f>
        <v>938</v>
      </c>
      <c r="I167" s="224">
        <f>+SUM(G167:H167)</f>
        <v>1381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0.62128892107168721</v>
      </c>
      <c r="C168" s="29">
        <f>+IF($F$167=0,"",(C167/$F$167))</f>
        <v>8.616944243301955E-2</v>
      </c>
      <c r="D168" s="29">
        <f>+IF($F$167=0,"",(D167/$F$167))</f>
        <v>0.29254163649529324</v>
      </c>
      <c r="E168" s="119">
        <f>+IF($F$167=0,"",(E167/$F$167))</f>
        <v>0</v>
      </c>
      <c r="F168" s="225"/>
      <c r="G168" s="29">
        <f>+IF($I$167=0,"",(G167/$I$167))</f>
        <v>0.32078204199855176</v>
      </c>
      <c r="H168" s="119">
        <f>+IF($I$167=0,"",(H167/$I$167))</f>
        <v>0.67921795800144824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911</v>
      </c>
      <c r="C169" s="19">
        <f t="shared" ref="C169:E169" si="32">+N164</f>
        <v>111</v>
      </c>
      <c r="D169" s="19">
        <f t="shared" si="32"/>
        <v>413</v>
      </c>
      <c r="E169" s="122">
        <f t="shared" si="32"/>
        <v>0</v>
      </c>
      <c r="F169" s="224">
        <f>+SUM(B169:E169)</f>
        <v>1435</v>
      </c>
      <c r="G169" s="25">
        <f>Q164</f>
        <v>474</v>
      </c>
      <c r="H169" s="116">
        <f>R164</f>
        <v>961</v>
      </c>
      <c r="I169" s="220">
        <f>+SUM(G169:H169)</f>
        <v>1435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0.63484320557491292</v>
      </c>
      <c r="C170" s="29">
        <f>+IF($F$169=0,"",(C169/$F$169))</f>
        <v>7.7351916376306618E-2</v>
      </c>
      <c r="D170" s="29">
        <f>+IF($F$169=0,"",(D169/$F$169))</f>
        <v>0.28780487804878047</v>
      </c>
      <c r="E170" s="119">
        <f>+IF($F$169=0,"",(E169/$F$169))</f>
        <v>0</v>
      </c>
      <c r="F170" s="225"/>
      <c r="G170" s="29">
        <f>+IF($I$169=0,"",(G169/$I$169))</f>
        <v>0.3303135888501742</v>
      </c>
      <c r="H170" s="119">
        <f>+IF($I$169=0,"",(H169/$I$169))</f>
        <v>0.66968641114982574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897</v>
      </c>
      <c r="C171" s="19">
        <f t="shared" ref="C171:E171" si="33">+N165</f>
        <v>113</v>
      </c>
      <c r="D171" s="19">
        <f t="shared" si="33"/>
        <v>415</v>
      </c>
      <c r="E171" s="122">
        <f t="shared" si="33"/>
        <v>0</v>
      </c>
      <c r="F171" s="235">
        <f>+SUM(B171:E171)</f>
        <v>1425</v>
      </c>
      <c r="G171" s="19">
        <f>Q165</f>
        <v>474</v>
      </c>
      <c r="H171" s="122">
        <f>R165</f>
        <v>951</v>
      </c>
      <c r="I171" s="235">
        <f>+SUM(G171:H171)</f>
        <v>1425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0.6294736842105263</v>
      </c>
      <c r="C172" s="127">
        <f t="shared" ref="C172:E172" si="34">+IF($F$171=0,"",(C171/$F$171))</f>
        <v>7.929824561403509E-2</v>
      </c>
      <c r="D172" s="127">
        <f t="shared" si="34"/>
        <v>0.29122807017543861</v>
      </c>
      <c r="E172" s="125">
        <f t="shared" si="34"/>
        <v>0</v>
      </c>
      <c r="F172" s="236"/>
      <c r="G172" s="127">
        <f>+IF($I$171=0,"",(G171/$I$171))</f>
        <v>0.33263157894736844</v>
      </c>
      <c r="H172" s="125">
        <f>+IF($I$171=0,"",(H171/$I$171))</f>
        <v>0.66736842105263161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308</v>
      </c>
      <c r="C178" s="19">
        <f t="shared" ref="C178:G178" si="35">+N178</f>
        <v>193</v>
      </c>
      <c r="D178" s="19">
        <f t="shared" si="35"/>
        <v>792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1293</v>
      </c>
      <c r="I178" s="21"/>
      <c r="J178" s="21"/>
      <c r="K178" s="3"/>
      <c r="L178" s="3"/>
      <c r="M178" s="3">
        <v>308</v>
      </c>
      <c r="N178" s="3">
        <v>193</v>
      </c>
      <c r="O178" s="43">
        <v>792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0.23820572312451663</v>
      </c>
      <c r="C179" s="30">
        <f t="shared" ref="C179:G179" si="36">+IF($H$178=0,"",(C178/$H$178))</f>
        <v>0.14926527455529776</v>
      </c>
      <c r="D179" s="30">
        <f t="shared" si="36"/>
        <v>0.61252900232018559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301</v>
      </c>
      <c r="N179" s="3">
        <v>220</v>
      </c>
      <c r="O179" s="43">
        <v>801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301</v>
      </c>
      <c r="C180" s="25">
        <f t="shared" ref="C180:G180" si="37">+N179</f>
        <v>220</v>
      </c>
      <c r="D180" s="25">
        <f t="shared" si="37"/>
        <v>801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1322</v>
      </c>
      <c r="I180" s="20"/>
      <c r="J180" s="20"/>
      <c r="K180" s="3"/>
      <c r="L180" s="3"/>
      <c r="M180" s="3">
        <v>298</v>
      </c>
      <c r="N180" s="3">
        <v>229</v>
      </c>
      <c r="O180" s="43">
        <v>831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0.22768532526475038</v>
      </c>
      <c r="C181" s="29">
        <f t="shared" ref="C181:G181" si="38">+IF($H$180=0,"",(C180/$H$180))</f>
        <v>0.1664145234493192</v>
      </c>
      <c r="D181" s="29">
        <f t="shared" si="38"/>
        <v>0.60590015128593044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295</v>
      </c>
      <c r="N181" s="3">
        <v>231</v>
      </c>
      <c r="O181" s="43">
        <v>860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298</v>
      </c>
      <c r="C182" s="25">
        <f t="shared" ref="C182:G182" si="39">+N180</f>
        <v>229</v>
      </c>
      <c r="D182" s="25">
        <f t="shared" si="39"/>
        <v>831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1358</v>
      </c>
      <c r="I182" s="20"/>
      <c r="J182" s="20"/>
      <c r="K182" s="3"/>
      <c r="L182" s="3"/>
      <c r="M182" s="3">
        <v>283</v>
      </c>
      <c r="N182" s="3">
        <v>240</v>
      </c>
      <c r="O182" s="43">
        <v>858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0.21944035346097202</v>
      </c>
      <c r="C183" s="29">
        <f t="shared" ref="C183:G183" si="40">+IF($H$182=0,"",(C182/$H$182))</f>
        <v>0.16863033873343153</v>
      </c>
      <c r="D183" s="29">
        <f t="shared" si="40"/>
        <v>0.61192930780559651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279</v>
      </c>
      <c r="N183" s="3">
        <v>245</v>
      </c>
      <c r="O183" s="43">
        <v>911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295</v>
      </c>
      <c r="C184" s="25">
        <f t="shared" ref="C184:G184" si="41">+N181</f>
        <v>231</v>
      </c>
      <c r="D184" s="25">
        <f t="shared" si="41"/>
        <v>860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1386</v>
      </c>
      <c r="I184" s="20"/>
      <c r="J184" s="20"/>
      <c r="K184" s="20"/>
      <c r="L184" s="20"/>
      <c r="M184" s="3">
        <v>280</v>
      </c>
      <c r="N184" s="3">
        <v>248</v>
      </c>
      <c r="O184" s="43">
        <v>897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0.21284271284271283</v>
      </c>
      <c r="C185" s="29">
        <f t="shared" ref="C185:G185" si="42">+IF($H$184=0,"",(C184/$H$184))</f>
        <v>0.16666666666666666</v>
      </c>
      <c r="D185" s="29">
        <f t="shared" si="42"/>
        <v>0.62049062049062054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283</v>
      </c>
      <c r="C186" s="25">
        <f t="shared" ref="C186:G186" si="43">N182</f>
        <v>240</v>
      </c>
      <c r="D186" s="25">
        <f t="shared" si="43"/>
        <v>858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1381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0.20492396813902969</v>
      </c>
      <c r="C187" s="29">
        <f t="shared" si="44"/>
        <v>0.17378711078928313</v>
      </c>
      <c r="D187" s="29">
        <f t="shared" si="44"/>
        <v>0.62128892107168721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279</v>
      </c>
      <c r="C188" s="25">
        <f t="shared" ref="C188:G188" si="45">N183</f>
        <v>245</v>
      </c>
      <c r="D188" s="25">
        <f t="shared" si="45"/>
        <v>911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1435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0.19442508710801393</v>
      </c>
      <c r="C189" s="29">
        <f t="shared" si="46"/>
        <v>0.17073170731707318</v>
      </c>
      <c r="D189" s="29">
        <f t="shared" si="46"/>
        <v>0.63484320557491292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280</v>
      </c>
      <c r="C190" s="25">
        <f t="shared" ref="C190:G190" si="47">N184</f>
        <v>248</v>
      </c>
      <c r="D190" s="25">
        <f t="shared" si="47"/>
        <v>897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1425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0.19649122807017544</v>
      </c>
      <c r="C191" s="127">
        <f>+IF($H$190=0,"",(C190/$H$190))</f>
        <v>0.17403508771929824</v>
      </c>
      <c r="D191" s="127">
        <f t="shared" ref="D191:G191" si="48">+IF($H$190=0,"",(D190/$H$190))</f>
        <v>0.6294736842105263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57</v>
      </c>
      <c r="D196" s="64">
        <v>61</v>
      </c>
      <c r="E196" s="64">
        <v>101</v>
      </c>
      <c r="F196" s="64">
        <v>163</v>
      </c>
      <c r="G196" s="64">
        <v>109</v>
      </c>
      <c r="H196" s="65">
        <v>76</v>
      </c>
      <c r="I196" s="65">
        <v>46</v>
      </c>
      <c r="J196" s="66">
        <v>60</v>
      </c>
      <c r="K196" s="66">
        <v>57</v>
      </c>
      <c r="L196" s="66">
        <v>70</v>
      </c>
      <c r="M196" s="68">
        <v>58</v>
      </c>
      <c r="AK196" s="1"/>
    </row>
    <row r="197" spans="1:37" ht="18.75" x14ac:dyDescent="0.25">
      <c r="A197" s="241" t="s">
        <v>3</v>
      </c>
      <c r="B197" s="242"/>
      <c r="C197" s="69">
        <v>228</v>
      </c>
      <c r="D197" s="15">
        <v>279</v>
      </c>
      <c r="E197" s="15">
        <v>315</v>
      </c>
      <c r="F197" s="15">
        <v>399</v>
      </c>
      <c r="G197" s="15">
        <v>595</v>
      </c>
      <c r="H197" s="28">
        <v>559</v>
      </c>
      <c r="I197" s="28">
        <v>316</v>
      </c>
      <c r="J197" s="33">
        <v>402</v>
      </c>
      <c r="K197" s="33">
        <v>490</v>
      </c>
      <c r="L197" s="33">
        <v>368</v>
      </c>
      <c r="M197" s="70">
        <v>469</v>
      </c>
      <c r="AK197" s="1"/>
    </row>
    <row r="198" spans="1:37" ht="18.75" x14ac:dyDescent="0.25">
      <c r="A198" s="241" t="s">
        <v>4</v>
      </c>
      <c r="B198" s="242"/>
      <c r="C198" s="69">
        <v>1252</v>
      </c>
      <c r="D198" s="15">
        <v>1274</v>
      </c>
      <c r="E198" s="15">
        <v>1610</v>
      </c>
      <c r="F198" s="15">
        <v>1595</v>
      </c>
      <c r="G198" s="15">
        <v>1871</v>
      </c>
      <c r="H198" s="28">
        <v>2012</v>
      </c>
      <c r="I198" s="28">
        <v>1699</v>
      </c>
      <c r="J198" s="33">
        <v>2015</v>
      </c>
      <c r="K198" s="33">
        <v>1838</v>
      </c>
      <c r="L198" s="33">
        <v>1625</v>
      </c>
      <c r="M198" s="70">
        <v>1847</v>
      </c>
      <c r="AK198" s="1"/>
    </row>
    <row r="199" spans="1:37" ht="18.75" x14ac:dyDescent="0.25">
      <c r="A199" s="241" t="s">
        <v>5</v>
      </c>
      <c r="B199" s="242"/>
      <c r="C199" s="69">
        <v>59</v>
      </c>
      <c r="D199" s="15">
        <v>81</v>
      </c>
      <c r="E199" s="15">
        <v>82</v>
      </c>
      <c r="F199" s="15">
        <v>103</v>
      </c>
      <c r="G199" s="15">
        <v>113</v>
      </c>
      <c r="H199" s="28">
        <v>138</v>
      </c>
      <c r="I199" s="28">
        <v>52</v>
      </c>
      <c r="J199" s="33">
        <v>98</v>
      </c>
      <c r="K199" s="33">
        <v>98</v>
      </c>
      <c r="L199" s="33">
        <v>126</v>
      </c>
      <c r="M199" s="70">
        <v>96</v>
      </c>
      <c r="AK199" s="1"/>
    </row>
    <row r="200" spans="1:37" ht="18.75" x14ac:dyDescent="0.25">
      <c r="A200" s="241" t="s">
        <v>6</v>
      </c>
      <c r="B200" s="242"/>
      <c r="C200" s="69">
        <v>234</v>
      </c>
      <c r="D200" s="15">
        <v>177</v>
      </c>
      <c r="E200" s="15">
        <v>224</v>
      </c>
      <c r="F200" s="15">
        <v>268</v>
      </c>
      <c r="G200" s="15">
        <v>237</v>
      </c>
      <c r="H200" s="28">
        <v>488</v>
      </c>
      <c r="I200" s="28">
        <v>599</v>
      </c>
      <c r="J200" s="33">
        <v>500</v>
      </c>
      <c r="K200" s="33">
        <v>309</v>
      </c>
      <c r="L200" s="33">
        <v>245</v>
      </c>
      <c r="M200" s="70">
        <v>361</v>
      </c>
      <c r="AK200" s="1"/>
    </row>
    <row r="201" spans="1:37" ht="18.75" x14ac:dyDescent="0.25">
      <c r="A201" s="241" t="s">
        <v>7</v>
      </c>
      <c r="B201" s="242"/>
      <c r="C201" s="69">
        <v>8</v>
      </c>
      <c r="D201" s="15">
        <v>5</v>
      </c>
      <c r="E201" s="15">
        <v>10</v>
      </c>
      <c r="F201" s="15">
        <v>6</v>
      </c>
      <c r="G201" s="15">
        <v>14</v>
      </c>
      <c r="H201" s="28">
        <v>12</v>
      </c>
      <c r="I201" s="28">
        <v>13</v>
      </c>
      <c r="J201" s="33">
        <v>17</v>
      </c>
      <c r="K201" s="33">
        <v>28</v>
      </c>
      <c r="L201" s="33">
        <v>20</v>
      </c>
      <c r="M201" s="70">
        <v>20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1838</v>
      </c>
      <c r="D202" s="158">
        <f t="shared" si="49"/>
        <v>1877</v>
      </c>
      <c r="E202" s="158">
        <f t="shared" si="49"/>
        <v>2342</v>
      </c>
      <c r="F202" s="158">
        <f t="shared" si="49"/>
        <v>2534</v>
      </c>
      <c r="G202" s="158">
        <f t="shared" si="49"/>
        <v>2939</v>
      </c>
      <c r="H202" s="158">
        <f t="shared" si="49"/>
        <v>3285</v>
      </c>
      <c r="I202" s="158">
        <f t="shared" si="49"/>
        <v>2725</v>
      </c>
      <c r="J202" s="158">
        <f t="shared" si="49"/>
        <v>3092</v>
      </c>
      <c r="K202" s="158">
        <f t="shared" ref="K202:L202" si="50">+SUM(K196:K201)</f>
        <v>2820</v>
      </c>
      <c r="L202" s="158">
        <f t="shared" si="50"/>
        <v>2454</v>
      </c>
      <c r="M202" s="179">
        <f>+SUM(M196:M201)</f>
        <v>2851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0.55263157894736847</v>
      </c>
      <c r="E208" s="134"/>
      <c r="F208" s="186">
        <v>0.54545454545454541</v>
      </c>
      <c r="G208" s="187"/>
      <c r="H208" s="186">
        <v>0.44117647058823528</v>
      </c>
      <c r="I208" s="186"/>
      <c r="J208" s="192">
        <v>0.46666666666666667</v>
      </c>
      <c r="K208" s="201"/>
      <c r="L208" s="186">
        <v>0.30303030303030298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0.60108303249097472</v>
      </c>
      <c r="E209" s="187"/>
      <c r="F209" s="186">
        <v>0.60735009671179885</v>
      </c>
      <c r="G209" s="187"/>
      <c r="H209" s="186">
        <v>0.56993006993006989</v>
      </c>
      <c r="I209" s="186"/>
      <c r="J209" s="194">
        <v>0.52266666666666661</v>
      </c>
      <c r="K209" s="202"/>
      <c r="L209" s="186">
        <v>0.51203501094091908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0.77993697478991597</v>
      </c>
      <c r="E210" s="187"/>
      <c r="F210" s="186">
        <v>0.79164594728990556</v>
      </c>
      <c r="G210" s="187"/>
      <c r="H210" s="186">
        <v>0.75657492354740064</v>
      </c>
      <c r="I210" s="186"/>
      <c r="J210" s="194">
        <v>0.63717693836978129</v>
      </c>
      <c r="K210" s="202"/>
      <c r="L210" s="186">
        <v>0.69787697332607512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0.96969696969696972</v>
      </c>
      <c r="E211" s="187"/>
      <c r="F211" s="186">
        <v>0.86507936507936511</v>
      </c>
      <c r="G211" s="187"/>
      <c r="H211" s="186">
        <v>0.94285714285714284</v>
      </c>
      <c r="I211" s="186"/>
      <c r="J211" s="194">
        <v>0.89743589743589747</v>
      </c>
      <c r="K211" s="202"/>
      <c r="L211" s="186">
        <v>0.89873417721518989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>
        <v>1</v>
      </c>
      <c r="E212" s="187"/>
      <c r="F212" s="186">
        <v>1</v>
      </c>
      <c r="G212" s="187"/>
      <c r="H212" s="186">
        <v>1</v>
      </c>
      <c r="I212" s="186"/>
      <c r="J212" s="194">
        <v>1</v>
      </c>
      <c r="K212" s="202"/>
      <c r="L212" s="186">
        <v>1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0.97046413502109707</v>
      </c>
      <c r="E213" s="187"/>
      <c r="F213" s="186">
        <v>0.9651639344262295</v>
      </c>
      <c r="G213" s="187"/>
      <c r="H213" s="186">
        <v>0.97157190635451507</v>
      </c>
      <c r="I213" s="186"/>
      <c r="J213" s="194">
        <v>0.96593186372745488</v>
      </c>
      <c r="K213" s="202"/>
      <c r="L213" s="186">
        <v>0.93527508090614886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1</v>
      </c>
      <c r="E214" s="190"/>
      <c r="F214" s="189">
        <v>0.91666666666666663</v>
      </c>
      <c r="G214" s="190"/>
      <c r="H214" s="189">
        <v>1</v>
      </c>
      <c r="I214" s="189"/>
      <c r="J214" s="203">
        <v>1</v>
      </c>
      <c r="K214" s="204"/>
      <c r="L214" s="189">
        <v>0.9642857142857143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129</v>
      </c>
      <c r="E219" s="196"/>
      <c r="F219" s="195" t="s">
        <v>129</v>
      </c>
      <c r="G219" s="196"/>
      <c r="H219" s="195" t="s">
        <v>129</v>
      </c>
      <c r="I219" s="196"/>
      <c r="J219" s="195" t="s">
        <v>129</v>
      </c>
      <c r="K219" s="196"/>
      <c r="L219" s="195" t="s">
        <v>128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129</v>
      </c>
      <c r="E220" s="187"/>
      <c r="F220" s="193" t="s">
        <v>129</v>
      </c>
      <c r="G220" s="187"/>
      <c r="H220" s="193" t="s">
        <v>129</v>
      </c>
      <c r="I220" s="187"/>
      <c r="J220" s="193" t="s">
        <v>129</v>
      </c>
      <c r="K220" s="187"/>
      <c r="L220" s="193" t="s">
        <v>129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129</v>
      </c>
      <c r="G221" s="187"/>
      <c r="H221" s="193" t="s">
        <v>129</v>
      </c>
      <c r="I221" s="187"/>
      <c r="J221" s="193" t="s">
        <v>129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131</v>
      </c>
      <c r="E222" s="187"/>
      <c r="F222" s="193" t="s">
        <v>132</v>
      </c>
      <c r="G222" s="187"/>
      <c r="H222" s="193" t="s">
        <v>132</v>
      </c>
      <c r="I222" s="187"/>
      <c r="J222" s="193" t="s">
        <v>132</v>
      </c>
      <c r="K222" s="187"/>
      <c r="L222" s="193" t="s">
        <v>131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135</v>
      </c>
      <c r="E223" s="187"/>
      <c r="F223" s="193" t="s">
        <v>126</v>
      </c>
      <c r="G223" s="187"/>
      <c r="H223" s="193" t="s">
        <v>130</v>
      </c>
      <c r="I223" s="187"/>
      <c r="J223" s="193" t="s">
        <v>136</v>
      </c>
      <c r="K223" s="187"/>
      <c r="L223" s="193" t="s">
        <v>137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126</v>
      </c>
      <c r="E224" s="187"/>
      <c r="F224" s="193" t="s">
        <v>122</v>
      </c>
      <c r="G224" s="187"/>
      <c r="H224" s="193" t="s">
        <v>122</v>
      </c>
      <c r="I224" s="187"/>
      <c r="J224" s="193" t="s">
        <v>122</v>
      </c>
      <c r="K224" s="187"/>
      <c r="L224" s="193" t="s">
        <v>131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127</v>
      </c>
      <c r="E225" s="190"/>
      <c r="F225" s="199" t="s">
        <v>130</v>
      </c>
      <c r="G225" s="190"/>
      <c r="H225" s="199" t="s">
        <v>121</v>
      </c>
      <c r="I225" s="190"/>
      <c r="J225" s="199" t="s">
        <v>121</v>
      </c>
      <c r="K225" s="190"/>
      <c r="L225" s="199" t="s">
        <v>133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2023-09-03T19:10:30Z</dcterms:modified>
</cp:coreProperties>
</file>