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84637189-0E2E-4E5B-A0E3-15DDA11F28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<sst xmlns="http://schemas.openxmlformats.org/spreadsheetml/2006/main" count="241" uniqueCount="135">
  <si>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</si>
  <si>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</si>
  <si>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</si>
  <si>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</si>
  <si>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</si>
  <si>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</si>
  <si>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</si>
  <si>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</si>
  <si>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</si>
  <si>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</si>
  <si>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</si>
  <si>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</si>
  <si>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</si>
  <si>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</si>
  <si>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</si>
  <si>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</si>
  <si>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</si>
  <si>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</si>
  <si>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</si>
  <si>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</si>
  <si>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</si>
  <si>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</si>
  <si>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</si>
  <si>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</si>
  <si>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</si>
  <si>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</si>
  <si>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</si>
  <si>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</si>
  <si>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</si>
  <si>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</si>
  <si>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</si>
  <si>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</si>
  <si>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</si>
  <si>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</si>
  <si>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</si>
  <si>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</si>
  <si>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</si>
  <si>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</si>
  <si>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</si>
  <si>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</si>
  <si>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</si>
  <si>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</si>
  <si>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</si>
  <si>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</si>
  <si>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</si>
  <si>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</si>
  <si>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</si>
  <si>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</si>
  <si>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</si>
  <si>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</si>
  <si>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</si>
  <si>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</si>
  <si>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</si>
  <si>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</si>
  <si>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</si>
  <si>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</si>
  <si>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</si>
  <si>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</si>
  <si>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</si>
  <si>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</si>
  <si>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</si>
  <si>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</si>
  <si>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</si>
  <si>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</si>
  <si>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</si>
  <si>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</si>
  <si>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</si>
  <si>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</si>
  <si>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</si>
  <si>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</si>
  <si>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</si>
  <si>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</si>
  <si>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</si>
  <si>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</si>
  <si>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</si>
  <si>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</si>
  <si>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</si>
  <si>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</si>
  <si>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</si>
  <si>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</si>
  <si>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</si>
  <si>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</si>
  <si>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</si>
  <si>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</si>
  <si>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</si>
  <si>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</si>
  <si>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</si>
  <si>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</si>
  <si>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</si>
  <si>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</si>
  <si>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</si>
  <si>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</si>
  <si>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</si>
  <si>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</si>
  <si>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</si>
  <si>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</si>
  <si>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</si>
  <si>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</si>
  <si>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</si>
  <si>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</si>
  <si>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</si>
  <si>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</si>
  <si>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</si>
  <si>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</si>
  <si>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</si>
  <si>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</si>
  <si>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</si>
  <si>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</si>
  <si>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</si>
  <si>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</si>
  <si>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</si>
  <si>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</si>
  <si>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</si>
  <si>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</si>
  <si>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</si>
  <si>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</si>
  <si>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</si>
  <si>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</si>
  <si>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</si>
  <si>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</si>
  <si>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</si>
  <si>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</si>
  <si>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</si>
  <si>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SI</t>
  </si>
  <si>
    <t>Entre 4 y 4,5 SMMLV</t>
  </si>
  <si>
    <t>Entre 1,5 y 2 SMMLV</t>
  </si>
  <si>
    <t>Entre 1 y 1,5 SMMLV</t>
  </si>
  <si>
    <t>Entre 3 y 3,5 SMMLV</t>
  </si>
  <si>
    <t>Entre 2,5 y 3 SMMLV</t>
  </si>
  <si>
    <t>-</t>
  </si>
  <si>
    <t>Entre 4,5 y 5 SMMLV</t>
  </si>
  <si>
    <t>UNIVERSIDAD SURCOLOMBIANA</t>
  </si>
  <si>
    <t>Entre 5 y 6 SMMLV</t>
  </si>
  <si>
    <t>Entre 3,5 y 4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</si>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</sst>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SURCOLOMBIANA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121</v>
      </c>
      <c r="C11" s="3" t="s">
        <v>122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SURCOLOMBIANA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14780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13918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862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99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4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7.0947462954647503E-2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0.70308370044052859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9518</v>
      </c>
      <c r="D32" s="56">
        <v>9620</v>
      </c>
      <c r="E32" s="56">
        <v>9830</v>
      </c>
      <c r="F32" s="56">
        <v>10609</v>
      </c>
      <c r="G32" s="56">
        <v>11290</v>
      </c>
      <c r="H32" s="57">
        <v>11811</v>
      </c>
      <c r="I32" s="57">
        <v>12070</v>
      </c>
      <c r="J32" s="58">
        <v>12454</v>
      </c>
      <c r="K32" s="58">
        <v>12574</v>
      </c>
      <c r="L32" s="58">
        <v>13390</v>
      </c>
      <c r="M32" s="61">
        <v>13918</v>
      </c>
    </row>
    <row r="33" spans="1:14" ht="18.75" x14ac:dyDescent="0.25">
      <c r="A33" s="245" t="s">
        <v>24</v>
      </c>
      <c r="B33" s="246"/>
      <c r="C33" s="60">
        <v>415</v>
      </c>
      <c r="D33" s="12">
        <v>370</v>
      </c>
      <c r="E33" s="12">
        <v>549</v>
      </c>
      <c r="F33" s="12">
        <v>636</v>
      </c>
      <c r="G33" s="12">
        <v>739</v>
      </c>
      <c r="H33" s="27">
        <v>855</v>
      </c>
      <c r="I33" s="27">
        <v>1064</v>
      </c>
      <c r="J33" s="32">
        <v>1067</v>
      </c>
      <c r="K33" s="32">
        <v>1002</v>
      </c>
      <c r="L33" s="32">
        <v>1184</v>
      </c>
      <c r="M33" s="62">
        <v>862</v>
      </c>
    </row>
    <row r="34" spans="1:14" ht="19.5" thickBot="1" x14ac:dyDescent="0.3">
      <c r="A34" s="249" t="s">
        <v>8</v>
      </c>
      <c r="B34" s="250"/>
      <c r="C34" s="171">
        <f>+SUM(C32:C33)</f>
        <v>9933</v>
      </c>
      <c r="D34" s="172">
        <f t="shared" ref="D34:H34" si="0">+SUM(D32:D33)</f>
        <v>9990</v>
      </c>
      <c r="E34" s="172">
        <f t="shared" si="0"/>
        <v>10379</v>
      </c>
      <c r="F34" s="172">
        <f t="shared" si="0"/>
        <v>11245</v>
      </c>
      <c r="G34" s="172">
        <f t="shared" si="0"/>
        <v>12029</v>
      </c>
      <c r="H34" s="175">
        <f t="shared" si="0"/>
        <v>12666</v>
      </c>
      <c r="I34" s="175">
        <f>+SUM(I32:I33)</f>
        <v>13134</v>
      </c>
      <c r="J34" s="166">
        <f>+SUM(J32:J33)</f>
        <v>13521</v>
      </c>
      <c r="K34" s="166">
        <f>+SUM(K32:K33)</f>
        <v>13576</v>
      </c>
      <c r="L34" s="166">
        <f>+SUM(L32:L33)</f>
        <v>14574</v>
      </c>
      <c r="M34" s="167">
        <f>+SUM(M32:M33)</f>
        <v>14780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478</v>
      </c>
      <c r="D40" s="15">
        <v>544</v>
      </c>
      <c r="E40" s="15">
        <v>531</v>
      </c>
      <c r="F40" s="15">
        <v>500</v>
      </c>
      <c r="G40" s="15">
        <v>466</v>
      </c>
      <c r="H40" s="28">
        <v>426</v>
      </c>
      <c r="I40" s="28">
        <v>366</v>
      </c>
      <c r="J40" s="33">
        <v>350</v>
      </c>
      <c r="K40" s="33">
        <v>352</v>
      </c>
      <c r="L40" s="33">
        <v>380</v>
      </c>
      <c r="M40" s="70">
        <v>377</v>
      </c>
      <c r="N40" s="42"/>
    </row>
    <row r="41" spans="1:14" ht="18.75" x14ac:dyDescent="0.25">
      <c r="A41" s="233" t="s">
        <v>4</v>
      </c>
      <c r="B41" s="234"/>
      <c r="C41" s="69">
        <v>9040</v>
      </c>
      <c r="D41" s="15">
        <v>9076</v>
      </c>
      <c r="E41" s="15">
        <v>9299</v>
      </c>
      <c r="F41" s="15">
        <v>10109</v>
      </c>
      <c r="G41" s="15">
        <v>10824</v>
      </c>
      <c r="H41" s="28">
        <v>11385</v>
      </c>
      <c r="I41" s="28">
        <v>11704</v>
      </c>
      <c r="J41" s="33">
        <v>12104</v>
      </c>
      <c r="K41" s="33">
        <v>12222</v>
      </c>
      <c r="L41" s="33">
        <v>13010</v>
      </c>
      <c r="M41" s="70">
        <v>13541</v>
      </c>
      <c r="N41" s="42"/>
    </row>
    <row r="42" spans="1:14" ht="18.75" x14ac:dyDescent="0.25">
      <c r="A42" s="233" t="s">
        <v>5</v>
      </c>
      <c r="B42" s="234"/>
      <c r="C42" s="69">
        <v>321</v>
      </c>
      <c r="D42" s="15">
        <v>279</v>
      </c>
      <c r="E42" s="15">
        <v>301</v>
      </c>
      <c r="F42" s="15">
        <v>247</v>
      </c>
      <c r="G42" s="15">
        <v>346</v>
      </c>
      <c r="H42" s="28">
        <v>343</v>
      </c>
      <c r="I42" s="28">
        <v>288</v>
      </c>
      <c r="J42" s="33">
        <v>272</v>
      </c>
      <c r="K42" s="33">
        <v>277</v>
      </c>
      <c r="L42" s="33">
        <v>326</v>
      </c>
      <c r="M42" s="70">
        <v>311</v>
      </c>
      <c r="N42" s="42"/>
    </row>
    <row r="43" spans="1:14" ht="18.75" x14ac:dyDescent="0.25">
      <c r="A43" s="233" t="s">
        <v>6</v>
      </c>
      <c r="B43" s="234"/>
      <c r="C43" s="69">
        <v>94</v>
      </c>
      <c r="D43" s="15">
        <v>91</v>
      </c>
      <c r="E43" s="15">
        <v>248</v>
      </c>
      <c r="F43" s="15">
        <v>382</v>
      </c>
      <c r="G43" s="15">
        <v>384</v>
      </c>
      <c r="H43" s="28">
        <v>489</v>
      </c>
      <c r="I43" s="28">
        <v>747</v>
      </c>
      <c r="J43" s="33">
        <v>768</v>
      </c>
      <c r="K43" s="33">
        <v>704</v>
      </c>
      <c r="L43" s="33">
        <v>824</v>
      </c>
      <c r="M43" s="70">
        <v>510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7</v>
      </c>
      <c r="G44" s="15">
        <v>9</v>
      </c>
      <c r="H44" s="28">
        <v>23</v>
      </c>
      <c r="I44" s="28">
        <v>29</v>
      </c>
      <c r="J44" s="33">
        <v>27</v>
      </c>
      <c r="K44" s="33">
        <v>21</v>
      </c>
      <c r="L44" s="33">
        <v>34</v>
      </c>
      <c r="M44" s="70">
        <v>41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9933</v>
      </c>
      <c r="D45" s="172">
        <f t="shared" ref="D45:I45" si="1">+SUM(D39:D44)</f>
        <v>9990</v>
      </c>
      <c r="E45" s="172">
        <f t="shared" si="1"/>
        <v>10379</v>
      </c>
      <c r="F45" s="172">
        <f t="shared" si="1"/>
        <v>11245</v>
      </c>
      <c r="G45" s="172">
        <f t="shared" si="1"/>
        <v>12029</v>
      </c>
      <c r="H45" s="175">
        <f t="shared" si="1"/>
        <v>12666</v>
      </c>
      <c r="I45" s="175">
        <f t="shared" si="1"/>
        <v>13134</v>
      </c>
      <c r="J45" s="166">
        <f>+SUM(J39:J44)</f>
        <v>13521</v>
      </c>
      <c r="K45" s="166">
        <f>+SUM(K39:K44)</f>
        <v>13576</v>
      </c>
      <c r="L45" s="166">
        <f>+SUM(L39:L44)</f>
        <v>14574</v>
      </c>
      <c r="M45" s="167">
        <f>+SUM(M39:M44)</f>
        <v>14780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74</v>
      </c>
      <c r="D50" s="64">
        <v>48</v>
      </c>
      <c r="E50" s="64">
        <v>21</v>
      </c>
      <c r="F50" s="64">
        <v>10</v>
      </c>
      <c r="G50" s="64">
        <v>3</v>
      </c>
      <c r="H50" s="65">
        <v>1</v>
      </c>
      <c r="I50" s="65">
        <v>1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2360</v>
      </c>
      <c r="D52" s="15">
        <v>2165</v>
      </c>
      <c r="E52" s="15">
        <v>2265</v>
      </c>
      <c r="F52" s="15">
        <v>2443</v>
      </c>
      <c r="G52" s="15">
        <v>2597</v>
      </c>
      <c r="H52" s="28">
        <v>2631</v>
      </c>
      <c r="I52" s="28">
        <v>2904</v>
      </c>
      <c r="J52" s="33">
        <v>2915</v>
      </c>
      <c r="K52" s="33">
        <v>2865</v>
      </c>
      <c r="L52" s="33">
        <v>3145</v>
      </c>
      <c r="M52" s="70">
        <v>3146</v>
      </c>
    </row>
    <row r="53" spans="1:13" ht="18.75" x14ac:dyDescent="0.25">
      <c r="A53" s="279" t="s">
        <v>47</v>
      </c>
      <c r="B53" s="280"/>
      <c r="C53" s="69">
        <v>923</v>
      </c>
      <c r="D53" s="15">
        <v>913</v>
      </c>
      <c r="E53" s="15">
        <v>928</v>
      </c>
      <c r="F53" s="15">
        <v>943</v>
      </c>
      <c r="G53" s="15">
        <v>991</v>
      </c>
      <c r="H53" s="28">
        <v>1003</v>
      </c>
      <c r="I53" s="28">
        <v>960</v>
      </c>
      <c r="J53" s="33">
        <v>977</v>
      </c>
      <c r="K53" s="33">
        <v>941</v>
      </c>
      <c r="L53" s="33">
        <v>839</v>
      </c>
      <c r="M53" s="70">
        <v>852</v>
      </c>
    </row>
    <row r="54" spans="1:13" ht="18.75" x14ac:dyDescent="0.25">
      <c r="A54" s="279" t="s">
        <v>48</v>
      </c>
      <c r="B54" s="280"/>
      <c r="C54" s="69">
        <v>1185</v>
      </c>
      <c r="D54" s="15">
        <v>1276</v>
      </c>
      <c r="E54" s="15">
        <v>1641</v>
      </c>
      <c r="F54" s="15">
        <v>1928</v>
      </c>
      <c r="G54" s="15">
        <v>2141</v>
      </c>
      <c r="H54" s="28">
        <v>2288</v>
      </c>
      <c r="I54" s="28">
        <v>2335</v>
      </c>
      <c r="J54" s="33">
        <v>2471</v>
      </c>
      <c r="K54" s="33">
        <v>2476</v>
      </c>
      <c r="L54" s="33">
        <v>2616</v>
      </c>
      <c r="M54" s="70">
        <v>2636</v>
      </c>
    </row>
    <row r="55" spans="1:13" ht="18.75" x14ac:dyDescent="0.25">
      <c r="A55" s="279" t="s">
        <v>59</v>
      </c>
      <c r="B55" s="280"/>
      <c r="C55" s="69">
        <v>3439</v>
      </c>
      <c r="D55" s="15">
        <v>3361</v>
      </c>
      <c r="E55" s="15">
        <v>3199</v>
      </c>
      <c r="F55" s="15">
        <v>3303</v>
      </c>
      <c r="G55" s="15">
        <v>3527</v>
      </c>
      <c r="H55" s="28">
        <v>3734</v>
      </c>
      <c r="I55" s="28">
        <v>3750</v>
      </c>
      <c r="J55" s="33">
        <v>3721</v>
      </c>
      <c r="K55" s="33">
        <v>3780</v>
      </c>
      <c r="L55" s="33">
        <v>4078</v>
      </c>
      <c r="M55" s="70">
        <v>4270</v>
      </c>
    </row>
    <row r="56" spans="1:13" ht="18.75" x14ac:dyDescent="0.25">
      <c r="A56" s="279" t="s">
        <v>49</v>
      </c>
      <c r="B56" s="280"/>
      <c r="C56" s="69">
        <v>1698</v>
      </c>
      <c r="D56" s="15">
        <v>1923</v>
      </c>
      <c r="E56" s="15">
        <v>1978</v>
      </c>
      <c r="F56" s="15">
        <v>2227</v>
      </c>
      <c r="G56" s="15">
        <v>2370</v>
      </c>
      <c r="H56" s="28">
        <v>2568</v>
      </c>
      <c r="I56" s="28">
        <v>2727</v>
      </c>
      <c r="J56" s="33">
        <v>2853</v>
      </c>
      <c r="K56" s="33">
        <v>2886</v>
      </c>
      <c r="L56" s="33">
        <v>3137</v>
      </c>
      <c r="M56" s="70">
        <v>3111</v>
      </c>
    </row>
    <row r="57" spans="1:13" ht="18.75" x14ac:dyDescent="0.25">
      <c r="A57" s="279" t="s">
        <v>28</v>
      </c>
      <c r="B57" s="280"/>
      <c r="C57" s="69">
        <v>254</v>
      </c>
      <c r="D57" s="15">
        <v>304</v>
      </c>
      <c r="E57" s="15">
        <v>347</v>
      </c>
      <c r="F57" s="15">
        <v>391</v>
      </c>
      <c r="G57" s="15">
        <v>400</v>
      </c>
      <c r="H57" s="28">
        <v>441</v>
      </c>
      <c r="I57" s="28">
        <v>457</v>
      </c>
      <c r="J57" s="33">
        <v>584</v>
      </c>
      <c r="K57" s="33">
        <v>628</v>
      </c>
      <c r="L57" s="33">
        <v>685</v>
      </c>
      <c r="M57" s="70">
        <v>672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74</v>
      </c>
      <c r="M58" s="74">
        <v>93</v>
      </c>
    </row>
    <row r="59" spans="1:13" ht="19.5" thickBot="1" x14ac:dyDescent="0.3">
      <c r="A59" s="249" t="s">
        <v>8</v>
      </c>
      <c r="B59" s="250"/>
      <c r="C59" s="174">
        <f>+SUM(C50:C58)</f>
        <v>9933</v>
      </c>
      <c r="D59" s="172">
        <f>+SUM(D50:D58)</f>
        <v>9990</v>
      </c>
      <c r="E59" s="172">
        <f t="shared" ref="E59:L59" si="2">+SUM(E50:E58)</f>
        <v>10379</v>
      </c>
      <c r="F59" s="172">
        <f t="shared" si="2"/>
        <v>11245</v>
      </c>
      <c r="G59" s="172">
        <f t="shared" si="2"/>
        <v>12029</v>
      </c>
      <c r="H59" s="172">
        <f t="shared" si="2"/>
        <v>12666</v>
      </c>
      <c r="I59" s="172">
        <f t="shared" si="2"/>
        <v>13134</v>
      </c>
      <c r="J59" s="172">
        <f t="shared" si="2"/>
        <v>13521</v>
      </c>
      <c r="K59" s="172">
        <f t="shared" si="2"/>
        <v>13576</v>
      </c>
      <c r="L59" s="172">
        <f t="shared" si="2"/>
        <v>14574</v>
      </c>
      <c r="M59" s="167">
        <f>+SUM(M50:M58)</f>
        <v>14780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2597</v>
      </c>
      <c r="H65" s="33">
        <v>2631</v>
      </c>
      <c r="I65" s="33">
        <v>2904</v>
      </c>
      <c r="J65" s="33">
        <v>2915</v>
      </c>
      <c r="K65" s="32">
        <v>2865</v>
      </c>
      <c r="L65" s="32">
        <v>3145</v>
      </c>
      <c r="M65" s="62">
        <v>3146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67</v>
      </c>
      <c r="M66" s="62">
        <v>96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1403</v>
      </c>
      <c r="H67" s="33">
        <v>1512</v>
      </c>
      <c r="I67" s="33">
        <v>1614</v>
      </c>
      <c r="J67" s="33">
        <v>1678</v>
      </c>
      <c r="K67" s="32">
        <v>1576</v>
      </c>
      <c r="L67" s="32">
        <v>1596</v>
      </c>
      <c r="M67" s="62">
        <v>1555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4265</v>
      </c>
      <c r="H68" s="33">
        <v>4546</v>
      </c>
      <c r="I68" s="33">
        <v>4533</v>
      </c>
      <c r="J68" s="33">
        <v>4576</v>
      </c>
      <c r="K68" s="32">
        <v>4746</v>
      </c>
      <c r="L68" s="32">
        <v>5166</v>
      </c>
      <c r="M68" s="62">
        <v>5384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400</v>
      </c>
      <c r="H69" s="33">
        <v>441</v>
      </c>
      <c r="I69" s="33">
        <v>457</v>
      </c>
      <c r="J69" s="33">
        <v>584</v>
      </c>
      <c r="K69" s="32">
        <v>628</v>
      </c>
      <c r="L69" s="32">
        <v>685</v>
      </c>
      <c r="M69" s="62">
        <v>672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359</v>
      </c>
      <c r="H70" s="33">
        <v>428</v>
      </c>
      <c r="I70" s="33">
        <v>476</v>
      </c>
      <c r="J70" s="33">
        <v>502</v>
      </c>
      <c r="K70" s="32">
        <v>529</v>
      </c>
      <c r="L70" s="32">
        <v>540</v>
      </c>
      <c r="M70" s="62">
        <v>566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1228</v>
      </c>
      <c r="H71" s="33">
        <v>1293</v>
      </c>
      <c r="I71" s="33">
        <v>1345</v>
      </c>
      <c r="J71" s="33">
        <v>1453</v>
      </c>
      <c r="K71" s="32">
        <v>1480</v>
      </c>
      <c r="L71" s="32">
        <v>1624</v>
      </c>
      <c r="M71" s="62">
        <v>1668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786</v>
      </c>
      <c r="H72" s="33">
        <v>812</v>
      </c>
      <c r="I72" s="33">
        <v>845</v>
      </c>
      <c r="J72" s="33">
        <v>836</v>
      </c>
      <c r="K72" s="32">
        <v>811</v>
      </c>
      <c r="L72" s="32">
        <v>912</v>
      </c>
      <c r="M72" s="62">
        <v>841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991</v>
      </c>
      <c r="H73" s="33">
        <v>1003</v>
      </c>
      <c r="I73" s="33">
        <v>960</v>
      </c>
      <c r="J73" s="33">
        <v>977</v>
      </c>
      <c r="K73" s="32">
        <v>941</v>
      </c>
      <c r="L73" s="32">
        <v>839</v>
      </c>
      <c r="M73" s="62">
        <v>852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12029</v>
      </c>
      <c r="H76" s="172">
        <f t="shared" si="3"/>
        <v>12666</v>
      </c>
      <c r="I76" s="172">
        <f t="shared" ref="I76:M76" si="4">+SUM(I64:I75)</f>
        <v>13134</v>
      </c>
      <c r="J76" s="172">
        <f t="shared" si="4"/>
        <v>13521</v>
      </c>
      <c r="K76" s="172">
        <f t="shared" si="4"/>
        <v>13576</v>
      </c>
      <c r="L76" s="172">
        <f t="shared" si="4"/>
        <v>14574</v>
      </c>
      <c r="M76" s="173">
        <f t="shared" si="4"/>
        <v>14780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9701</v>
      </c>
      <c r="D82" s="84">
        <v>9734</v>
      </c>
      <c r="E82" s="84">
        <v>10092</v>
      </c>
      <c r="F82" s="84">
        <v>11015</v>
      </c>
      <c r="G82" s="84">
        <v>11831</v>
      </c>
      <c r="H82" s="85">
        <v>12506</v>
      </c>
      <c r="I82" s="85">
        <v>13006</v>
      </c>
      <c r="J82" s="85">
        <v>13438</v>
      </c>
      <c r="K82" s="86">
        <v>13528</v>
      </c>
      <c r="L82" s="86">
        <v>14542</v>
      </c>
      <c r="M82" s="87">
        <v>14744</v>
      </c>
    </row>
    <row r="83" spans="1:13" ht="18.75" x14ac:dyDescent="0.25">
      <c r="A83" s="233" t="s">
        <v>31</v>
      </c>
      <c r="B83" s="234"/>
      <c r="C83" s="63">
        <v>232</v>
      </c>
      <c r="D83" s="15">
        <v>256</v>
      </c>
      <c r="E83" s="15">
        <v>287</v>
      </c>
      <c r="F83" s="15">
        <v>230</v>
      </c>
      <c r="G83" s="15">
        <v>198</v>
      </c>
      <c r="H83" s="28">
        <v>160</v>
      </c>
      <c r="I83" s="28">
        <v>128</v>
      </c>
      <c r="J83" s="28">
        <v>83</v>
      </c>
      <c r="K83" s="32">
        <v>48</v>
      </c>
      <c r="L83" s="32">
        <v>32</v>
      </c>
      <c r="M83" s="88">
        <v>28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8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9933</v>
      </c>
      <c r="D87" s="164">
        <f t="shared" ref="D87:H87" si="5">+SUM(D82:D86)</f>
        <v>9990</v>
      </c>
      <c r="E87" s="164">
        <f t="shared" si="5"/>
        <v>10379</v>
      </c>
      <c r="F87" s="164">
        <f t="shared" si="5"/>
        <v>11245</v>
      </c>
      <c r="G87" s="164">
        <f t="shared" si="5"/>
        <v>12029</v>
      </c>
      <c r="H87" s="165">
        <f t="shared" si="5"/>
        <v>12666</v>
      </c>
      <c r="I87" s="165">
        <f>+SUM(I82:I86)</f>
        <v>13134</v>
      </c>
      <c r="J87" s="165">
        <f>+SUM(J82:J86)</f>
        <v>13521</v>
      </c>
      <c r="K87" s="166">
        <f>+SUM(K82:K86)</f>
        <v>13576</v>
      </c>
      <c r="L87" s="166">
        <f>+SUM(L82:L86)</f>
        <v>14574</v>
      </c>
      <c r="M87" s="167">
        <f>+SUM(M82:M86)</f>
        <v>14780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4840</v>
      </c>
      <c r="D93" s="91">
        <v>4894</v>
      </c>
      <c r="E93" s="91">
        <v>5103</v>
      </c>
      <c r="F93" s="91">
        <v>5576</v>
      </c>
      <c r="G93" s="91">
        <v>5871</v>
      </c>
      <c r="H93" s="92">
        <v>6197</v>
      </c>
      <c r="I93" s="92">
        <v>6383</v>
      </c>
      <c r="J93" s="86">
        <v>6627</v>
      </c>
      <c r="K93" s="86">
        <v>6548</v>
      </c>
      <c r="L93" s="86">
        <v>6967</v>
      </c>
      <c r="M93" s="87">
        <v>7048</v>
      </c>
    </row>
    <row r="94" spans="1:13" ht="18.75" x14ac:dyDescent="0.25">
      <c r="A94" s="245" t="s">
        <v>35</v>
      </c>
      <c r="B94" s="246"/>
      <c r="C94" s="63">
        <v>5093</v>
      </c>
      <c r="D94" s="15">
        <v>5096</v>
      </c>
      <c r="E94" s="15">
        <v>5276</v>
      </c>
      <c r="F94" s="15">
        <v>5669</v>
      </c>
      <c r="G94" s="15">
        <v>6158</v>
      </c>
      <c r="H94" s="28">
        <v>6469</v>
      </c>
      <c r="I94" s="28">
        <v>6751</v>
      </c>
      <c r="J94" s="28">
        <v>6894</v>
      </c>
      <c r="K94" s="32">
        <v>7028</v>
      </c>
      <c r="L94" s="32">
        <v>7607</v>
      </c>
      <c r="M94" s="88">
        <v>7732</v>
      </c>
    </row>
    <row r="95" spans="1:13" ht="19.5" thickBot="1" x14ac:dyDescent="0.3">
      <c r="A95" s="249" t="s">
        <v>8</v>
      </c>
      <c r="B95" s="250"/>
      <c r="C95" s="158">
        <f>+SUM(C93:C94)</f>
        <v>9933</v>
      </c>
      <c r="D95" s="164">
        <f t="shared" ref="D95:M95" si="6">+SUM(D93:D94)</f>
        <v>9990</v>
      </c>
      <c r="E95" s="164">
        <f t="shared" si="6"/>
        <v>10379</v>
      </c>
      <c r="F95" s="164">
        <f t="shared" si="6"/>
        <v>11245</v>
      </c>
      <c r="G95" s="164">
        <f t="shared" si="6"/>
        <v>12029</v>
      </c>
      <c r="H95" s="165">
        <f t="shared" si="6"/>
        <v>12666</v>
      </c>
      <c r="I95" s="165">
        <f t="shared" si="6"/>
        <v>13134</v>
      </c>
      <c r="J95" s="165">
        <f t="shared" si="6"/>
        <v>13521</v>
      </c>
      <c r="K95" s="166">
        <f t="shared" si="6"/>
        <v>13576</v>
      </c>
      <c r="L95" s="166">
        <f t="shared" si="6"/>
        <v>14574</v>
      </c>
      <c r="M95" s="167">
        <f t="shared" si="6"/>
        <v>14780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8.0675422138836772E-2</v>
      </c>
      <c r="D100" s="209">
        <v>7.8544061302681989E-2</v>
      </c>
      <c r="E100" s="209">
        <v>8.4291187739463605E-2</v>
      </c>
      <c r="F100" s="209">
        <v>9.3922651933701654E-2</v>
      </c>
      <c r="G100" s="210">
        <v>6.7437379576107903E-2</v>
      </c>
    </row>
    <row r="101" spans="1:10" ht="18.75" x14ac:dyDescent="0.25">
      <c r="A101" s="245" t="s">
        <v>4</v>
      </c>
      <c r="B101" s="246"/>
      <c r="C101" s="209">
        <v>7.7121454009578774E-2</v>
      </c>
      <c r="D101" s="209">
        <v>8.1095771279486903E-2</v>
      </c>
      <c r="E101" s="209">
        <v>5.9777619096195042E-2</v>
      </c>
      <c r="F101" s="209">
        <v>7.0947462954647503E-2</v>
      </c>
      <c r="G101" s="210">
        <v>5.9637819954727493E-2</v>
      </c>
    </row>
    <row r="102" spans="1:10" ht="19.5" thickBot="1" x14ac:dyDescent="0.3">
      <c r="A102" s="249" t="s">
        <v>41</v>
      </c>
      <c r="B102" s="250"/>
      <c r="C102" s="162">
        <v>7.7339787920700787E-2</v>
      </c>
      <c r="D102" s="162">
        <v>8.0958749099886845E-2</v>
      </c>
      <c r="E102" s="162">
        <v>6.1016949152542375E-2</v>
      </c>
      <c r="F102" s="162">
        <v>7.2015756122623731E-2</v>
      </c>
      <c r="G102" s="163">
        <v>5.9975010412328195E-2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377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4</v>
      </c>
      <c r="J110"/>
    </row>
    <row r="111" spans="1:10" ht="18.75" x14ac:dyDescent="0.25">
      <c r="A111" s="241" t="s">
        <v>4</v>
      </c>
      <c r="B111" s="248"/>
      <c r="C111" s="63">
        <f t="shared" si="7"/>
        <v>13541</v>
      </c>
      <c r="D111" s="95">
        <v>5456</v>
      </c>
      <c r="E111" s="96">
        <f t="shared" si="8"/>
        <v>0.40292445166531277</v>
      </c>
      <c r="G111" s="241" t="s">
        <v>4</v>
      </c>
      <c r="H111" s="242"/>
      <c r="I111" s="98">
        <v>55</v>
      </c>
      <c r="J111"/>
    </row>
    <row r="112" spans="1:10" ht="18.75" x14ac:dyDescent="0.25">
      <c r="A112" s="241" t="s">
        <v>5</v>
      </c>
      <c r="B112" s="248"/>
      <c r="C112" s="63">
        <f t="shared" si="7"/>
        <v>311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18</v>
      </c>
      <c r="J112"/>
    </row>
    <row r="113" spans="1:10" ht="18.75" x14ac:dyDescent="0.25">
      <c r="A113" s="241" t="s">
        <v>6</v>
      </c>
      <c r="B113" s="248"/>
      <c r="C113" s="63">
        <f t="shared" si="7"/>
        <v>510</v>
      </c>
      <c r="D113" s="95">
        <v>92</v>
      </c>
      <c r="E113" s="96">
        <f t="shared" si="8"/>
        <v>0.1803921568627451</v>
      </c>
      <c r="G113" s="241" t="s">
        <v>6</v>
      </c>
      <c r="H113" s="242"/>
      <c r="I113" s="98">
        <v>19</v>
      </c>
      <c r="J113"/>
    </row>
    <row r="114" spans="1:10" ht="18.75" x14ac:dyDescent="0.25">
      <c r="A114" s="241" t="s">
        <v>7</v>
      </c>
      <c r="B114" s="248"/>
      <c r="C114" s="63">
        <f t="shared" si="7"/>
        <v>41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3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14780</v>
      </c>
      <c r="D115" s="159">
        <f>+SUM(D109:D114)</f>
        <v>5548</v>
      </c>
      <c r="E115" s="160">
        <f t="shared" si="8"/>
        <v>0.37537212449255752</v>
      </c>
      <c r="G115" s="268" t="s">
        <v>8</v>
      </c>
      <c r="H115" s="269"/>
      <c r="I115" s="161">
        <f>+SUM(I109:I114)</f>
        <v>99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4927</v>
      </c>
      <c r="D123" s="243">
        <f>+C123+C124</f>
        <v>8264</v>
      </c>
      <c r="E123" s="103">
        <v>2382</v>
      </c>
      <c r="F123" s="243">
        <f>+E123+E124</f>
        <v>4231</v>
      </c>
      <c r="G123" s="67">
        <v>2127</v>
      </c>
      <c r="H123" s="253">
        <f>+G123+G124</f>
        <v>3590</v>
      </c>
    </row>
    <row r="124" spans="1:10" ht="18.75" x14ac:dyDescent="0.25">
      <c r="A124" s="267"/>
      <c r="B124" s="105">
        <v>2</v>
      </c>
      <c r="C124" s="99">
        <v>3337</v>
      </c>
      <c r="D124" s="244"/>
      <c r="E124" s="99">
        <v>1849</v>
      </c>
      <c r="F124" s="244"/>
      <c r="G124" s="99">
        <v>1463</v>
      </c>
      <c r="H124" s="244"/>
    </row>
    <row r="125" spans="1:10" ht="18.75" x14ac:dyDescent="0.25">
      <c r="A125" s="266">
        <v>2017</v>
      </c>
      <c r="B125" s="106">
        <v>1</v>
      </c>
      <c r="C125" s="100">
        <v>6138</v>
      </c>
      <c r="D125" s="254">
        <f>+C125+C126</f>
        <v>9461</v>
      </c>
      <c r="E125" s="100">
        <v>2638</v>
      </c>
      <c r="F125" s="254">
        <f>+E125+E126</f>
        <v>4405</v>
      </c>
      <c r="G125" s="100">
        <v>2151</v>
      </c>
      <c r="H125" s="254">
        <f>+G125+G126</f>
        <v>3674</v>
      </c>
    </row>
    <row r="126" spans="1:10" ht="18.75" x14ac:dyDescent="0.25">
      <c r="A126" s="267"/>
      <c r="B126" s="105">
        <v>2</v>
      </c>
      <c r="C126" s="99">
        <v>3323</v>
      </c>
      <c r="D126" s="244"/>
      <c r="E126" s="99">
        <v>1767</v>
      </c>
      <c r="F126" s="244"/>
      <c r="G126" s="99">
        <v>1523</v>
      </c>
      <c r="H126" s="244"/>
    </row>
    <row r="127" spans="1:10" ht="18.75" x14ac:dyDescent="0.25">
      <c r="A127" s="266">
        <v>2018</v>
      </c>
      <c r="B127" s="106">
        <v>1</v>
      </c>
      <c r="C127" s="100">
        <v>6135</v>
      </c>
      <c r="D127" s="254">
        <f>+C127+C128</f>
        <v>9624</v>
      </c>
      <c r="E127" s="100">
        <v>2806</v>
      </c>
      <c r="F127" s="254">
        <f>+E127+E128</f>
        <v>4682</v>
      </c>
      <c r="G127" s="100">
        <v>2341</v>
      </c>
      <c r="H127" s="254">
        <f>+G127+G128</f>
        <v>4092</v>
      </c>
    </row>
    <row r="128" spans="1:10" ht="18.75" x14ac:dyDescent="0.25">
      <c r="A128" s="267"/>
      <c r="B128" s="105">
        <v>2</v>
      </c>
      <c r="C128" s="99">
        <v>3489</v>
      </c>
      <c r="D128" s="244"/>
      <c r="E128" s="99">
        <v>1876</v>
      </c>
      <c r="F128" s="244"/>
      <c r="G128" s="99">
        <v>1751</v>
      </c>
      <c r="H128" s="244"/>
    </row>
    <row r="129" spans="1:28" ht="18.75" x14ac:dyDescent="0.25">
      <c r="A129" s="266">
        <v>2019</v>
      </c>
      <c r="B129" s="106">
        <v>1</v>
      </c>
      <c r="C129" s="100">
        <v>5897</v>
      </c>
      <c r="D129" s="254">
        <f>+C129+C130</f>
        <v>8764</v>
      </c>
      <c r="E129" s="100">
        <v>2552</v>
      </c>
      <c r="F129" s="254">
        <f>+E129+E130</f>
        <v>4278</v>
      </c>
      <c r="G129" s="100">
        <v>2134</v>
      </c>
      <c r="H129" s="254">
        <f>+G129+G130</f>
        <v>3580</v>
      </c>
    </row>
    <row r="130" spans="1:28" ht="18.75" x14ac:dyDescent="0.25">
      <c r="A130" s="267"/>
      <c r="B130" s="105">
        <v>2</v>
      </c>
      <c r="C130" s="99">
        <v>2867</v>
      </c>
      <c r="D130" s="244"/>
      <c r="E130" s="99">
        <v>1726</v>
      </c>
      <c r="F130" s="244"/>
      <c r="G130" s="99">
        <v>1446</v>
      </c>
      <c r="H130" s="244"/>
    </row>
    <row r="131" spans="1:28" ht="18.75" x14ac:dyDescent="0.25">
      <c r="A131" s="266">
        <v>2022</v>
      </c>
      <c r="B131" s="106">
        <v>1</v>
      </c>
      <c r="C131" s="100">
        <v>5602</v>
      </c>
      <c r="D131" s="254">
        <f>+C131+C132</f>
        <v>8564</v>
      </c>
      <c r="E131" s="100">
        <v>2934</v>
      </c>
      <c r="F131" s="254">
        <f>+E131+E132</f>
        <v>4689</v>
      </c>
      <c r="G131" s="100">
        <v>2397</v>
      </c>
      <c r="H131" s="254">
        <f>+G131+G132</f>
        <v>4017</v>
      </c>
    </row>
    <row r="132" spans="1:28" ht="18.75" x14ac:dyDescent="0.25">
      <c r="A132" s="267"/>
      <c r="B132" s="105">
        <v>2</v>
      </c>
      <c r="C132" s="99">
        <v>2962</v>
      </c>
      <c r="D132" s="244"/>
      <c r="E132" s="99">
        <v>1755</v>
      </c>
      <c r="F132" s="244"/>
      <c r="G132" s="99">
        <v>1620</v>
      </c>
      <c r="H132" s="244"/>
    </row>
    <row r="133" spans="1:28" ht="18.75" x14ac:dyDescent="0.25">
      <c r="A133" s="266">
        <v>2021</v>
      </c>
      <c r="B133" s="106">
        <v>1</v>
      </c>
      <c r="C133" s="100">
        <v>5574</v>
      </c>
      <c r="D133" s="254">
        <f>+C133+C134</f>
        <v>8001</v>
      </c>
      <c r="E133" s="100">
        <v>2899</v>
      </c>
      <c r="F133" s="254">
        <f>+E133+E134</f>
        <v>4753</v>
      </c>
      <c r="G133" s="100">
        <v>2333</v>
      </c>
      <c r="H133" s="254">
        <f>+G133+G134</f>
        <v>3926</v>
      </c>
    </row>
    <row r="134" spans="1:28" ht="18.75" x14ac:dyDescent="0.25">
      <c r="A134" s="267"/>
      <c r="B134" s="105">
        <v>2</v>
      </c>
      <c r="C134" s="99">
        <v>2427</v>
      </c>
      <c r="D134" s="244"/>
      <c r="E134" s="99">
        <v>1854</v>
      </c>
      <c r="F134" s="244"/>
      <c r="G134" s="99">
        <v>1593</v>
      </c>
      <c r="H134" s="244"/>
    </row>
    <row r="135" spans="1:28" ht="18.75" x14ac:dyDescent="0.25">
      <c r="A135" s="303">
        <v>2022</v>
      </c>
      <c r="B135" s="107">
        <v>1</v>
      </c>
      <c r="C135" s="101">
        <v>4635</v>
      </c>
      <c r="D135" s="255">
        <f>+C135+C136</f>
        <v>7267</v>
      </c>
      <c r="E135" s="101">
        <v>2394</v>
      </c>
      <c r="F135" s="255">
        <f>+E135+E136</f>
        <v>4183</v>
      </c>
      <c r="G135" s="101">
        <v>1997</v>
      </c>
      <c r="H135" s="255">
        <f>+G135+G136</f>
        <v>3488</v>
      </c>
    </row>
    <row r="136" spans="1:28" ht="19.5" thickBot="1" x14ac:dyDescent="0.3">
      <c r="A136" s="304"/>
      <c r="B136" s="108">
        <v>2</v>
      </c>
      <c r="C136" s="102">
        <v>2632</v>
      </c>
      <c r="D136" s="256"/>
      <c r="E136" s="102">
        <v>1789</v>
      </c>
      <c r="F136" s="256"/>
      <c r="G136" s="102">
        <v>1491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203</v>
      </c>
      <c r="F141" s="110">
        <f t="shared" si="9"/>
        <v>246</v>
      </c>
      <c r="G141" s="110">
        <f t="shared" si="9"/>
        <v>321</v>
      </c>
      <c r="H141" s="110">
        <f t="shared" si="9"/>
        <v>39</v>
      </c>
      <c r="I141" s="111">
        <f t="shared" si="9"/>
        <v>1</v>
      </c>
      <c r="J141" s="297">
        <f>+SUM(B141:I141)</f>
        <v>811</v>
      </c>
      <c r="M141" s="3">
        <v>0</v>
      </c>
      <c r="N141" s="22">
        <v>0</v>
      </c>
      <c r="O141" s="22">
        <v>1</v>
      </c>
      <c r="P141" s="22">
        <v>203</v>
      </c>
      <c r="Q141" s="22">
        <v>246</v>
      </c>
      <c r="R141" s="22">
        <v>321</v>
      </c>
      <c r="S141" s="22">
        <v>39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1.2330456226880395E-3</v>
      </c>
      <c r="E142" s="113">
        <f>+IF($J$141=0,"",(E141/$J$141))</f>
        <v>0.25030826140567203</v>
      </c>
      <c r="F142" s="113">
        <f>+IF($J$141=0,"",(F141/$J$141))</f>
        <v>0.30332922318125771</v>
      </c>
      <c r="G142" s="113">
        <f t="shared" si="10"/>
        <v>0.39580764488286069</v>
      </c>
      <c r="H142" s="113">
        <f t="shared" si="10"/>
        <v>4.8088779284833537E-2</v>
      </c>
      <c r="I142" s="114">
        <f>+IF($J$141=0,"",(I141/$J$141))</f>
        <v>1.2330456226880395E-3</v>
      </c>
      <c r="J142" s="298"/>
      <c r="M142" s="3">
        <v>0</v>
      </c>
      <c r="N142" s="22">
        <v>0</v>
      </c>
      <c r="O142" s="22">
        <v>1</v>
      </c>
      <c r="P142" s="22">
        <v>100</v>
      </c>
      <c r="Q142" s="22">
        <v>362</v>
      </c>
      <c r="R142" s="22">
        <v>315</v>
      </c>
      <c r="S142" s="22">
        <v>67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100</v>
      </c>
      <c r="F143" s="116">
        <f t="shared" si="11"/>
        <v>362</v>
      </c>
      <c r="G143" s="116">
        <f t="shared" si="11"/>
        <v>315</v>
      </c>
      <c r="H143" s="116">
        <f t="shared" si="11"/>
        <v>67</v>
      </c>
      <c r="I143" s="117">
        <f t="shared" si="11"/>
        <v>0</v>
      </c>
      <c r="J143" s="235">
        <f>+SUM(B143:I143)</f>
        <v>845</v>
      </c>
      <c r="M143" s="3">
        <v>0</v>
      </c>
      <c r="N143" s="22">
        <v>0</v>
      </c>
      <c r="O143" s="22">
        <v>0</v>
      </c>
      <c r="P143" s="22">
        <v>152</v>
      </c>
      <c r="Q143" s="22">
        <v>376</v>
      </c>
      <c r="R143" s="22">
        <v>351</v>
      </c>
      <c r="S143" s="22">
        <v>52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1.1834319526627219E-3</v>
      </c>
      <c r="E144" s="119">
        <f t="shared" si="12"/>
        <v>0.11834319526627218</v>
      </c>
      <c r="F144" s="119">
        <f t="shared" si="12"/>
        <v>0.42840236686390532</v>
      </c>
      <c r="G144" s="119">
        <f t="shared" si="12"/>
        <v>0.37278106508875741</v>
      </c>
      <c r="H144" s="119">
        <f t="shared" si="12"/>
        <v>7.9289940828402364E-2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145</v>
      </c>
      <c r="Q144" s="3">
        <v>396</v>
      </c>
      <c r="R144" s="3">
        <v>403</v>
      </c>
      <c r="S144" s="3">
        <v>55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152</v>
      </c>
      <c r="F145" s="116">
        <f t="shared" si="13"/>
        <v>376</v>
      </c>
      <c r="G145" s="116">
        <f t="shared" si="13"/>
        <v>351</v>
      </c>
      <c r="H145" s="116">
        <f t="shared" si="13"/>
        <v>52</v>
      </c>
      <c r="I145" s="117">
        <f t="shared" si="13"/>
        <v>0</v>
      </c>
      <c r="J145" s="235">
        <f>+SUM(B145:I145)</f>
        <v>931</v>
      </c>
      <c r="M145" s="3">
        <v>0</v>
      </c>
      <c r="N145" s="3">
        <v>0</v>
      </c>
      <c r="O145" s="3">
        <v>0</v>
      </c>
      <c r="P145" s="3">
        <v>96</v>
      </c>
      <c r="Q145" s="3">
        <v>361</v>
      </c>
      <c r="R145" s="3">
        <v>474</v>
      </c>
      <c r="S145" s="3">
        <v>75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0.16326530612244897</v>
      </c>
      <c r="F146" s="119">
        <f t="shared" si="14"/>
        <v>0.40386680988184748</v>
      </c>
      <c r="G146" s="119">
        <f t="shared" si="14"/>
        <v>0.37701396348012889</v>
      </c>
      <c r="H146" s="119">
        <f t="shared" si="14"/>
        <v>5.5853920515574654E-2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83</v>
      </c>
      <c r="Q146" s="3">
        <v>324</v>
      </c>
      <c r="R146" s="3">
        <v>504</v>
      </c>
      <c r="S146" s="3">
        <v>90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145</v>
      </c>
      <c r="F147" s="116">
        <f t="shared" si="15"/>
        <v>396</v>
      </c>
      <c r="G147" s="116">
        <f t="shared" si="15"/>
        <v>403</v>
      </c>
      <c r="H147" s="116">
        <f t="shared" si="15"/>
        <v>55</v>
      </c>
      <c r="I147" s="117">
        <f t="shared" si="15"/>
        <v>0</v>
      </c>
      <c r="J147" s="235">
        <f>+SUM(B147:I147)</f>
        <v>999</v>
      </c>
      <c r="M147" s="3">
        <v>0</v>
      </c>
      <c r="N147" s="3">
        <v>0</v>
      </c>
      <c r="O147" s="3">
        <v>0</v>
      </c>
      <c r="P147" s="3">
        <v>115</v>
      </c>
      <c r="Q147" s="3">
        <v>296</v>
      </c>
      <c r="R147" s="3">
        <v>497</v>
      </c>
      <c r="S147" s="3">
        <v>90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0.14514514514514515</v>
      </c>
      <c r="F148" s="119">
        <f t="shared" si="16"/>
        <v>0.3963963963963964</v>
      </c>
      <c r="G148" s="119">
        <f t="shared" si="16"/>
        <v>0.40340340340340342</v>
      </c>
      <c r="H148" s="119">
        <f t="shared" si="16"/>
        <v>5.5055055055055056E-2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96</v>
      </c>
      <c r="F149" s="116">
        <f t="shared" si="17"/>
        <v>361</v>
      </c>
      <c r="G149" s="116">
        <f t="shared" si="17"/>
        <v>474</v>
      </c>
      <c r="H149" s="116">
        <f t="shared" si="17"/>
        <v>75</v>
      </c>
      <c r="I149" s="117">
        <f t="shared" si="17"/>
        <v>0</v>
      </c>
      <c r="J149" s="235">
        <f>+SUM(B149:I149)</f>
        <v>1006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9.5427435387673953E-2</v>
      </c>
      <c r="F150" s="119">
        <f t="shared" si="18"/>
        <v>0.35884691848906558</v>
      </c>
      <c r="G150" s="119">
        <f t="shared" si="18"/>
        <v>0.47117296222664018</v>
      </c>
      <c r="H150" s="119">
        <f t="shared" si="18"/>
        <v>7.4552683896620273E-2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83</v>
      </c>
      <c r="F151" s="116">
        <f t="shared" si="19"/>
        <v>324</v>
      </c>
      <c r="G151" s="116">
        <f t="shared" si="19"/>
        <v>504</v>
      </c>
      <c r="H151" s="116">
        <f t="shared" si="19"/>
        <v>90</v>
      </c>
      <c r="I151" s="117">
        <f t="shared" si="19"/>
        <v>0</v>
      </c>
      <c r="J151" s="235">
        <f>+SUM(B151:I151)</f>
        <v>1001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8.2917082917082913E-2</v>
      </c>
      <c r="F152" s="119">
        <f t="shared" si="20"/>
        <v>0.32367632367632365</v>
      </c>
      <c r="G152" s="119">
        <f t="shared" si="20"/>
        <v>0.50349650349650354</v>
      </c>
      <c r="H152" s="119">
        <f t="shared" si="20"/>
        <v>8.9910089910089905E-2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115</v>
      </c>
      <c r="F153" s="122">
        <f t="shared" si="21"/>
        <v>296</v>
      </c>
      <c r="G153" s="122">
        <f t="shared" si="21"/>
        <v>497</v>
      </c>
      <c r="H153" s="122">
        <f t="shared" si="21"/>
        <v>90</v>
      </c>
      <c r="I153" s="123">
        <f t="shared" si="21"/>
        <v>0</v>
      </c>
      <c r="J153" s="259">
        <f>+SUM(B153:I153)</f>
        <v>998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0.11523046092184369</v>
      </c>
      <c r="F154" s="125">
        <f t="shared" si="22"/>
        <v>0.29659318637274551</v>
      </c>
      <c r="G154" s="125">
        <f t="shared" si="22"/>
        <v>0.49799599198396793</v>
      </c>
      <c r="H154" s="125">
        <f t="shared" si="22"/>
        <v>9.0180360721442893E-2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526</v>
      </c>
      <c r="C159" s="83">
        <f t="shared" ref="C159:E159" si="23">+N159</f>
        <v>40</v>
      </c>
      <c r="D159" s="83">
        <f t="shared" si="23"/>
        <v>244</v>
      </c>
      <c r="E159" s="110">
        <f t="shared" si="23"/>
        <v>1</v>
      </c>
      <c r="F159" s="297">
        <f>+SUM(B159:E159)</f>
        <v>811</v>
      </c>
      <c r="G159" s="83">
        <f>Q159</f>
        <v>282</v>
      </c>
      <c r="H159" s="110">
        <f>R159</f>
        <v>529</v>
      </c>
      <c r="I159" s="297">
        <f>+SUM(G159:H159)</f>
        <v>811</v>
      </c>
      <c r="J159" s="34"/>
      <c r="M159" s="3">
        <v>526</v>
      </c>
      <c r="N159" s="3">
        <v>40</v>
      </c>
      <c r="O159" s="3">
        <v>244</v>
      </c>
      <c r="P159" s="3">
        <v>1</v>
      </c>
      <c r="Q159" s="3">
        <v>282</v>
      </c>
      <c r="R159" s="3">
        <v>529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0.64858199753390877</v>
      </c>
      <c r="C160" s="30">
        <f t="shared" ref="C160:E160" si="24">+IF($F$159=0,"",(C159/$F$159))</f>
        <v>4.9321824907521579E-2</v>
      </c>
      <c r="D160" s="30">
        <f t="shared" si="24"/>
        <v>0.3008631319358816</v>
      </c>
      <c r="E160" s="113">
        <f t="shared" si="24"/>
        <v>1.2330456226880395E-3</v>
      </c>
      <c r="F160" s="298"/>
      <c r="G160" s="30">
        <f>+IF($I$159=0,"",(G159/$I$159))</f>
        <v>0.34771886559802712</v>
      </c>
      <c r="H160" s="113">
        <f>+IF($I$159=0,"",(H159/$I$159))</f>
        <v>0.65228113440197288</v>
      </c>
      <c r="I160" s="298"/>
      <c r="J160" s="34"/>
      <c r="M160" s="3">
        <v>514</v>
      </c>
      <c r="N160" s="3">
        <v>47</v>
      </c>
      <c r="O160" s="3">
        <v>284</v>
      </c>
      <c r="P160" s="3">
        <v>0</v>
      </c>
      <c r="Q160" s="3">
        <v>278</v>
      </c>
      <c r="R160" s="3">
        <v>567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514</v>
      </c>
      <c r="C161" s="25">
        <f t="shared" ref="C161:E161" si="25">+N160</f>
        <v>47</v>
      </c>
      <c r="D161" s="25">
        <f t="shared" si="25"/>
        <v>284</v>
      </c>
      <c r="E161" s="116">
        <f t="shared" si="25"/>
        <v>0</v>
      </c>
      <c r="F161" s="235">
        <f>+SUM(B161:E161)</f>
        <v>845</v>
      </c>
      <c r="G161" s="25">
        <f>Q160</f>
        <v>278</v>
      </c>
      <c r="H161" s="116">
        <f>R160</f>
        <v>567</v>
      </c>
      <c r="I161" s="235">
        <f>+SUM(G161:H161)</f>
        <v>845</v>
      </c>
      <c r="J161" s="34"/>
      <c r="M161" s="3">
        <v>569</v>
      </c>
      <c r="N161" s="3">
        <v>50</v>
      </c>
      <c r="O161" s="3">
        <v>312</v>
      </c>
      <c r="P161" s="3">
        <v>0</v>
      </c>
      <c r="Q161" s="3">
        <v>321</v>
      </c>
      <c r="R161" s="3">
        <v>610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0.6082840236686391</v>
      </c>
      <c r="C162" s="29">
        <f t="shared" ref="C162:E162" si="26">+IF($F$161=0,"",(C161/$F$161))</f>
        <v>5.562130177514793E-2</v>
      </c>
      <c r="D162" s="29">
        <f t="shared" si="26"/>
        <v>0.336094674556213</v>
      </c>
      <c r="E162" s="119">
        <f t="shared" si="26"/>
        <v>0</v>
      </c>
      <c r="F162" s="236"/>
      <c r="G162" s="29">
        <f>+IF($I$161=0,"",(G161/$I$161))</f>
        <v>0.32899408284023668</v>
      </c>
      <c r="H162" s="119">
        <f>+IF($I$161=0,"",(H161/$I$161))</f>
        <v>0.67100591715976332</v>
      </c>
      <c r="I162" s="236"/>
      <c r="J162" s="34"/>
      <c r="M162" s="3">
        <v>620</v>
      </c>
      <c r="N162" s="3">
        <v>54</v>
      </c>
      <c r="O162" s="3">
        <v>325</v>
      </c>
      <c r="P162" s="3">
        <v>0</v>
      </c>
      <c r="Q162" s="3">
        <v>348</v>
      </c>
      <c r="R162" s="3">
        <v>651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569</v>
      </c>
      <c r="C163" s="25">
        <f t="shared" ref="C163:E163" si="27">+N161</f>
        <v>50</v>
      </c>
      <c r="D163" s="25">
        <f t="shared" si="27"/>
        <v>312</v>
      </c>
      <c r="E163" s="116">
        <f t="shared" si="27"/>
        <v>0</v>
      </c>
      <c r="F163" s="235">
        <f>+SUM(B163:E163)</f>
        <v>931</v>
      </c>
      <c r="G163" s="25">
        <f>Q161</f>
        <v>321</v>
      </c>
      <c r="H163" s="116">
        <f>R161</f>
        <v>610</v>
      </c>
      <c r="I163" s="235">
        <f>+SUM(G163:H163)</f>
        <v>931</v>
      </c>
      <c r="J163" s="34"/>
      <c r="M163" s="3">
        <v>610</v>
      </c>
      <c r="N163" s="3">
        <v>50</v>
      </c>
      <c r="O163" s="3">
        <v>346</v>
      </c>
      <c r="P163" s="3">
        <v>0</v>
      </c>
      <c r="Q163" s="3">
        <v>349</v>
      </c>
      <c r="R163" s="3">
        <v>657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0.61117078410311498</v>
      </c>
      <c r="C164" s="29">
        <f t="shared" ref="C164:E164" si="28">+IF($F$163=0,"",(C163/$F$163))</f>
        <v>5.3705692803437163E-2</v>
      </c>
      <c r="D164" s="29">
        <f t="shared" si="28"/>
        <v>0.33512352309344789</v>
      </c>
      <c r="E164" s="119">
        <f t="shared" si="28"/>
        <v>0</v>
      </c>
      <c r="F164" s="236"/>
      <c r="G164" s="29">
        <f>+IF($I$163=0,"",(G163/$I$163))</f>
        <v>0.34479054779806662</v>
      </c>
      <c r="H164" s="119">
        <f>+IF($I$163=0,"",(H163/$I$163))</f>
        <v>0.65520945220193338</v>
      </c>
      <c r="I164" s="236"/>
      <c r="J164" s="34"/>
      <c r="M164" s="3">
        <v>614</v>
      </c>
      <c r="N164" s="3">
        <v>48</v>
      </c>
      <c r="O164" s="3">
        <v>339</v>
      </c>
      <c r="P164" s="3">
        <v>0</v>
      </c>
      <c r="Q164" s="3">
        <v>346</v>
      </c>
      <c r="R164" s="3">
        <v>655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620</v>
      </c>
      <c r="C165" s="19">
        <f t="shared" ref="C165:E165" si="29">+N162</f>
        <v>54</v>
      </c>
      <c r="D165" s="19">
        <f t="shared" si="29"/>
        <v>325</v>
      </c>
      <c r="E165" s="122">
        <f t="shared" si="29"/>
        <v>0</v>
      </c>
      <c r="F165" s="235">
        <f>+SUM(B165:E165)</f>
        <v>999</v>
      </c>
      <c r="G165" s="25">
        <f>Q162</f>
        <v>348</v>
      </c>
      <c r="H165" s="116">
        <f>R162</f>
        <v>651</v>
      </c>
      <c r="I165" s="235">
        <f>+SUM(G165:H165)</f>
        <v>999</v>
      </c>
      <c r="J165" s="34"/>
      <c r="M165" s="3">
        <v>611</v>
      </c>
      <c r="N165" s="3">
        <v>38</v>
      </c>
      <c r="O165" s="3">
        <v>349</v>
      </c>
      <c r="P165" s="3">
        <v>0</v>
      </c>
      <c r="Q165" s="3">
        <v>346</v>
      </c>
      <c r="R165" s="3">
        <v>652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0.62062062062062062</v>
      </c>
      <c r="C166" s="29">
        <f>+IF($F$165=0,"",(C165/$F$165))</f>
        <v>5.4054054054054057E-2</v>
      </c>
      <c r="D166" s="29">
        <f t="shared" ref="D166:E166" si="30">+IF($F$165=0,"",(D165/$F$165))</f>
        <v>0.32532532532532532</v>
      </c>
      <c r="E166" s="119">
        <f t="shared" si="30"/>
        <v>0</v>
      </c>
      <c r="F166" s="236"/>
      <c r="G166" s="29">
        <f>+IF($I$165=0,"",(G165/$I$165))</f>
        <v>0.34834834834834832</v>
      </c>
      <c r="H166" s="119">
        <f>+IF($I$165=0,"",(H165/$I$165))</f>
        <v>0.65165165165165162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610</v>
      </c>
      <c r="C167" s="19">
        <f t="shared" ref="C167:E167" si="31">+N163</f>
        <v>50</v>
      </c>
      <c r="D167" s="19">
        <f t="shared" si="31"/>
        <v>346</v>
      </c>
      <c r="E167" s="122">
        <f t="shared" si="31"/>
        <v>0</v>
      </c>
      <c r="F167" s="235">
        <f>+SUM(B167:E167)</f>
        <v>1006</v>
      </c>
      <c r="G167" s="25">
        <f>Q163</f>
        <v>349</v>
      </c>
      <c r="H167" s="116">
        <f>R163</f>
        <v>657</v>
      </c>
      <c r="I167" s="235">
        <f>+SUM(G167:H167)</f>
        <v>1006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0.6063618290258449</v>
      </c>
      <c r="C168" s="29">
        <f>+IF($F$167=0,"",(C167/$F$167))</f>
        <v>4.9701789264413522E-2</v>
      </c>
      <c r="D168" s="29">
        <f>+IF($F$167=0,"",(D167/$F$167))</f>
        <v>0.34393638170974156</v>
      </c>
      <c r="E168" s="119">
        <f>+IF($F$167=0,"",(E167/$F$167))</f>
        <v>0</v>
      </c>
      <c r="F168" s="236"/>
      <c r="G168" s="29">
        <f>+IF($I$167=0,"",(G167/$I$167))</f>
        <v>0.34691848906560635</v>
      </c>
      <c r="H168" s="119">
        <f>+IF($I$167=0,"",(H167/$I$167))</f>
        <v>0.65308151093439359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614</v>
      </c>
      <c r="C169" s="19">
        <f t="shared" ref="C169:E169" si="32">+N164</f>
        <v>48</v>
      </c>
      <c r="D169" s="19">
        <f t="shared" si="32"/>
        <v>339</v>
      </c>
      <c r="E169" s="122">
        <f t="shared" si="32"/>
        <v>0</v>
      </c>
      <c r="F169" s="235">
        <f>+SUM(B169:E169)</f>
        <v>1001</v>
      </c>
      <c r="G169" s="25">
        <f>Q164</f>
        <v>346</v>
      </c>
      <c r="H169" s="116">
        <f>R164</f>
        <v>655</v>
      </c>
      <c r="I169" s="277">
        <f>+SUM(G169:H169)</f>
        <v>1001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0.61338661338661338</v>
      </c>
      <c r="C170" s="29">
        <f>+IF($F$169=0,"",(C169/$F$169))</f>
        <v>4.7952047952047952E-2</v>
      </c>
      <c r="D170" s="29">
        <f>+IF($F$169=0,"",(D169/$F$169))</f>
        <v>0.33866133866133868</v>
      </c>
      <c r="E170" s="119">
        <f>+IF($F$169=0,"",(E169/$F$169))</f>
        <v>0</v>
      </c>
      <c r="F170" s="236"/>
      <c r="G170" s="29">
        <f>+IF($I$169=0,"",(G169/$I$169))</f>
        <v>0.34565434565434566</v>
      </c>
      <c r="H170" s="119">
        <f>+IF($I$169=0,"",(H169/$I$169))</f>
        <v>0.65434565434565439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611</v>
      </c>
      <c r="C171" s="19">
        <f t="shared" ref="C171:E171" si="33">+N165</f>
        <v>38</v>
      </c>
      <c r="D171" s="19">
        <f t="shared" si="33"/>
        <v>349</v>
      </c>
      <c r="E171" s="122">
        <f t="shared" si="33"/>
        <v>0</v>
      </c>
      <c r="F171" s="259">
        <f>+SUM(B171:E171)</f>
        <v>998</v>
      </c>
      <c r="G171" s="19">
        <f>Q165</f>
        <v>346</v>
      </c>
      <c r="H171" s="122">
        <f>R165</f>
        <v>652</v>
      </c>
      <c r="I171" s="259">
        <f>+SUM(G171:H171)</f>
        <v>998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0.61222444889779559</v>
      </c>
      <c r="C172" s="127">
        <f t="shared" ref="C172:E172" si="34">+IF($F$171=0,"",(C171/$F$171))</f>
        <v>3.8076152304609222E-2</v>
      </c>
      <c r="D172" s="127">
        <f t="shared" si="34"/>
        <v>0.34969939879759521</v>
      </c>
      <c r="E172" s="125">
        <f t="shared" si="34"/>
        <v>0</v>
      </c>
      <c r="F172" s="260"/>
      <c r="G172" s="127">
        <f>+IF($I$171=0,"",(G171/$I$171))</f>
        <v>0.34669338677354711</v>
      </c>
      <c r="H172" s="125">
        <f>+IF($I$171=0,"",(H171/$I$171))</f>
        <v>0.65330661322645289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284</v>
      </c>
      <c r="C178" s="19">
        <f t="shared" ref="C178:G178" si="35">+N178</f>
        <v>0</v>
      </c>
      <c r="D178" s="19">
        <f t="shared" si="35"/>
        <v>527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811</v>
      </c>
      <c r="I178" s="21"/>
      <c r="J178" s="21"/>
      <c r="K178" s="3"/>
      <c r="L178" s="3"/>
      <c r="M178" s="3">
        <v>284</v>
      </c>
      <c r="N178" s="3">
        <v>0</v>
      </c>
      <c r="O178" s="43">
        <v>527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0.35018495684340323</v>
      </c>
      <c r="C179" s="30">
        <f t="shared" ref="C179:G179" si="36">+IF($H$178=0,"",(C178/$H$178))</f>
        <v>0</v>
      </c>
      <c r="D179" s="30">
        <f t="shared" si="36"/>
        <v>0.64981504315659677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337</v>
      </c>
      <c r="N179" s="3">
        <v>0</v>
      </c>
      <c r="O179" s="43">
        <v>399</v>
      </c>
      <c r="P179" s="43">
        <v>4</v>
      </c>
      <c r="Q179" s="43">
        <v>105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337</v>
      </c>
      <c r="C180" s="25">
        <f t="shared" ref="C180:G180" si="37">+N179</f>
        <v>0</v>
      </c>
      <c r="D180" s="25">
        <f t="shared" si="37"/>
        <v>399</v>
      </c>
      <c r="E180" s="25">
        <f t="shared" si="37"/>
        <v>4</v>
      </c>
      <c r="F180" s="25">
        <f t="shared" si="37"/>
        <v>105</v>
      </c>
      <c r="G180" s="116">
        <f t="shared" si="37"/>
        <v>0</v>
      </c>
      <c r="H180" s="235">
        <f>+SUM(B180:G180)</f>
        <v>845</v>
      </c>
      <c r="I180" s="20"/>
      <c r="J180" s="20"/>
      <c r="K180" s="3"/>
      <c r="L180" s="3"/>
      <c r="M180" s="3">
        <v>290</v>
      </c>
      <c r="N180" s="3">
        <v>34</v>
      </c>
      <c r="O180" s="43">
        <v>569</v>
      </c>
      <c r="P180" s="43">
        <v>38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0.39881656804733728</v>
      </c>
      <c r="C181" s="29">
        <f t="shared" ref="C181:G181" si="38">+IF($H$180=0,"",(C180/$H$180))</f>
        <v>0</v>
      </c>
      <c r="D181" s="29">
        <f t="shared" si="38"/>
        <v>0.47218934911242605</v>
      </c>
      <c r="E181" s="29">
        <f t="shared" si="38"/>
        <v>4.7337278106508876E-3</v>
      </c>
      <c r="F181" s="29">
        <f t="shared" si="38"/>
        <v>0.1242603550295858</v>
      </c>
      <c r="G181" s="119">
        <f t="shared" si="38"/>
        <v>0</v>
      </c>
      <c r="H181" s="236"/>
      <c r="I181" s="20"/>
      <c r="J181" s="20"/>
      <c r="K181" s="3"/>
      <c r="L181" s="3"/>
      <c r="M181" s="3">
        <v>304</v>
      </c>
      <c r="N181" s="3">
        <v>29</v>
      </c>
      <c r="O181" s="43">
        <v>620</v>
      </c>
      <c r="P181" s="43">
        <v>46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290</v>
      </c>
      <c r="C182" s="25">
        <f t="shared" ref="C182:G182" si="39">+N180</f>
        <v>34</v>
      </c>
      <c r="D182" s="25">
        <f t="shared" si="39"/>
        <v>569</v>
      </c>
      <c r="E182" s="25">
        <f t="shared" si="39"/>
        <v>38</v>
      </c>
      <c r="F182" s="25">
        <f t="shared" si="39"/>
        <v>0</v>
      </c>
      <c r="G182" s="116">
        <f t="shared" si="39"/>
        <v>0</v>
      </c>
      <c r="H182" s="235">
        <f>+SUM(B182:G182)</f>
        <v>931</v>
      </c>
      <c r="I182" s="20"/>
      <c r="J182" s="20"/>
      <c r="K182" s="3"/>
      <c r="L182" s="3"/>
      <c r="M182" s="3">
        <v>313</v>
      </c>
      <c r="N182" s="3">
        <v>25</v>
      </c>
      <c r="O182" s="43">
        <v>610</v>
      </c>
      <c r="P182" s="43">
        <v>58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0.31149301825993553</v>
      </c>
      <c r="C183" s="29">
        <f t="shared" ref="C183:G183" si="40">+IF($H$182=0,"",(C182/$H$182))</f>
        <v>3.6519871106337275E-2</v>
      </c>
      <c r="D183" s="29">
        <f t="shared" si="40"/>
        <v>0.61117078410311498</v>
      </c>
      <c r="E183" s="29">
        <f t="shared" si="40"/>
        <v>4.0816326530612242E-2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295</v>
      </c>
      <c r="N183" s="3">
        <v>31</v>
      </c>
      <c r="O183" s="43">
        <v>614</v>
      </c>
      <c r="P183" s="43">
        <v>61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304</v>
      </c>
      <c r="C184" s="25">
        <f t="shared" ref="C184:G184" si="41">+N181</f>
        <v>29</v>
      </c>
      <c r="D184" s="25">
        <f t="shared" si="41"/>
        <v>620</v>
      </c>
      <c r="E184" s="25">
        <f t="shared" si="41"/>
        <v>46</v>
      </c>
      <c r="F184" s="25">
        <f t="shared" si="41"/>
        <v>0</v>
      </c>
      <c r="G184" s="116">
        <f t="shared" si="41"/>
        <v>0</v>
      </c>
      <c r="H184" s="235">
        <f>+SUM(B184:G184)</f>
        <v>999</v>
      </c>
      <c r="I184" s="20"/>
      <c r="J184" s="20"/>
      <c r="K184" s="20"/>
      <c r="L184" s="20"/>
      <c r="M184" s="3">
        <v>287</v>
      </c>
      <c r="N184" s="3">
        <v>44</v>
      </c>
      <c r="O184" s="43">
        <v>611</v>
      </c>
      <c r="P184" s="43">
        <v>56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0.30430430430430433</v>
      </c>
      <c r="C185" s="29">
        <f t="shared" ref="C185:G185" si="42">+IF($H$184=0,"",(C184/$H$184))</f>
        <v>2.9029029029029031E-2</v>
      </c>
      <c r="D185" s="29">
        <f t="shared" si="42"/>
        <v>0.62062062062062062</v>
      </c>
      <c r="E185" s="29">
        <f t="shared" si="42"/>
        <v>4.6046046046046049E-2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313</v>
      </c>
      <c r="C186" s="25">
        <f t="shared" ref="C186:G186" si="43">N182</f>
        <v>25</v>
      </c>
      <c r="D186" s="25">
        <f t="shared" si="43"/>
        <v>610</v>
      </c>
      <c r="E186" s="25">
        <f t="shared" si="43"/>
        <v>58</v>
      </c>
      <c r="F186" s="25">
        <f t="shared" si="43"/>
        <v>0</v>
      </c>
      <c r="G186" s="116">
        <f t="shared" si="43"/>
        <v>0</v>
      </c>
      <c r="H186" s="235">
        <f>+SUM(B186:G186)</f>
        <v>1006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0.3111332007952286</v>
      </c>
      <c r="C187" s="29">
        <f t="shared" si="44"/>
        <v>2.4850894632206761E-2</v>
      </c>
      <c r="D187" s="29">
        <f t="shared" si="44"/>
        <v>0.6063618290258449</v>
      </c>
      <c r="E187" s="29">
        <f t="shared" si="44"/>
        <v>5.7654075546719682E-2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295</v>
      </c>
      <c r="C188" s="25">
        <f t="shared" ref="C188:G188" si="45">N183</f>
        <v>31</v>
      </c>
      <c r="D188" s="25">
        <f t="shared" si="45"/>
        <v>614</v>
      </c>
      <c r="E188" s="25">
        <f t="shared" si="45"/>
        <v>61</v>
      </c>
      <c r="F188" s="25">
        <f t="shared" si="45"/>
        <v>0</v>
      </c>
      <c r="G188" s="116">
        <f t="shared" si="45"/>
        <v>0</v>
      </c>
      <c r="H188" s="235">
        <f>+SUM(B188:G188)</f>
        <v>1001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0.29470529470529472</v>
      </c>
      <c r="C189" s="29">
        <f t="shared" si="46"/>
        <v>3.0969030969030968E-2</v>
      </c>
      <c r="D189" s="29">
        <f t="shared" si="46"/>
        <v>0.61338661338661338</v>
      </c>
      <c r="E189" s="29">
        <f t="shared" si="46"/>
        <v>6.0939060939060936E-2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287</v>
      </c>
      <c r="C190" s="25">
        <f t="shared" ref="C190:G190" si="47">N184</f>
        <v>44</v>
      </c>
      <c r="D190" s="25">
        <f t="shared" si="47"/>
        <v>611</v>
      </c>
      <c r="E190" s="25">
        <f t="shared" si="47"/>
        <v>56</v>
      </c>
      <c r="F190" s="25">
        <f t="shared" si="47"/>
        <v>0</v>
      </c>
      <c r="G190" s="116">
        <f t="shared" si="47"/>
        <v>0</v>
      </c>
      <c r="H190" s="235">
        <f>+SUM(B190:G190)</f>
        <v>998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0.28757515030060121</v>
      </c>
      <c r="C191" s="127">
        <f>+IF($H$190=0,"",(C190/$H$190))</f>
        <v>4.4088176352705413E-2</v>
      </c>
      <c r="D191" s="127">
        <f t="shared" ref="D191:G191" si="48">+IF($H$190=0,"",(D190/$H$190))</f>
        <v>0.61222444889779559</v>
      </c>
      <c r="E191" s="127">
        <f t="shared" si="48"/>
        <v>5.6112224448897796E-2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64</v>
      </c>
      <c r="D197" s="15">
        <v>73</v>
      </c>
      <c r="E197" s="15">
        <v>69</v>
      </c>
      <c r="F197" s="15">
        <v>84</v>
      </c>
      <c r="G197" s="15">
        <v>75</v>
      </c>
      <c r="H197" s="28">
        <v>75</v>
      </c>
      <c r="I197" s="28">
        <v>91</v>
      </c>
      <c r="J197" s="33">
        <v>55</v>
      </c>
      <c r="K197" s="33">
        <v>66</v>
      </c>
      <c r="L197" s="33">
        <v>42</v>
      </c>
      <c r="M197" s="70">
        <v>90</v>
      </c>
      <c r="AK197" s="1"/>
    </row>
    <row r="198" spans="1:37" ht="18.75" x14ac:dyDescent="0.25">
      <c r="A198" s="233" t="s">
        <v>4</v>
      </c>
      <c r="B198" s="234"/>
      <c r="C198" s="69">
        <v>1055</v>
      </c>
      <c r="D198" s="15">
        <v>1179</v>
      </c>
      <c r="E198" s="15">
        <v>1230</v>
      </c>
      <c r="F198" s="15">
        <v>1239</v>
      </c>
      <c r="G198" s="15">
        <v>1018</v>
      </c>
      <c r="H198" s="28">
        <v>986</v>
      </c>
      <c r="I198" s="28">
        <v>1410</v>
      </c>
      <c r="J198" s="33">
        <v>1275</v>
      </c>
      <c r="K198" s="33">
        <v>1082</v>
      </c>
      <c r="L198" s="33">
        <v>998</v>
      </c>
      <c r="M198" s="70">
        <v>1728</v>
      </c>
      <c r="AK198" s="1"/>
    </row>
    <row r="199" spans="1:37" ht="18.75" x14ac:dyDescent="0.25">
      <c r="A199" s="233" t="s">
        <v>5</v>
      </c>
      <c r="B199" s="234"/>
      <c r="C199" s="69">
        <v>239</v>
      </c>
      <c r="D199" s="15">
        <v>147</v>
      </c>
      <c r="E199" s="15">
        <v>252</v>
      </c>
      <c r="F199" s="15">
        <v>135</v>
      </c>
      <c r="G199" s="15">
        <v>160</v>
      </c>
      <c r="H199" s="28">
        <v>252</v>
      </c>
      <c r="I199" s="28">
        <v>265</v>
      </c>
      <c r="J199" s="33">
        <v>225</v>
      </c>
      <c r="K199" s="33">
        <v>215</v>
      </c>
      <c r="L199" s="33">
        <v>156</v>
      </c>
      <c r="M199" s="70">
        <v>262</v>
      </c>
      <c r="AK199" s="1"/>
    </row>
    <row r="200" spans="1:37" ht="18.75" x14ac:dyDescent="0.25">
      <c r="A200" s="233" t="s">
        <v>6</v>
      </c>
      <c r="B200" s="234"/>
      <c r="C200" s="69">
        <v>27</v>
      </c>
      <c r="D200" s="15">
        <v>17</v>
      </c>
      <c r="E200" s="15">
        <v>15</v>
      </c>
      <c r="F200" s="15">
        <v>50</v>
      </c>
      <c r="G200" s="15">
        <v>99</v>
      </c>
      <c r="H200" s="28">
        <v>77</v>
      </c>
      <c r="I200" s="28">
        <v>209</v>
      </c>
      <c r="J200" s="33">
        <v>175</v>
      </c>
      <c r="K200" s="33">
        <v>365</v>
      </c>
      <c r="L200" s="33">
        <v>105</v>
      </c>
      <c r="M200" s="70">
        <v>343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2</v>
      </c>
      <c r="K201" s="33">
        <v>5</v>
      </c>
      <c r="L201" s="33">
        <v>3</v>
      </c>
      <c r="M201" s="70">
        <v>4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1385</v>
      </c>
      <c r="D202" s="158">
        <f t="shared" si="49"/>
        <v>1416</v>
      </c>
      <c r="E202" s="158">
        <f t="shared" si="49"/>
        <v>1566</v>
      </c>
      <c r="F202" s="158">
        <f t="shared" si="49"/>
        <v>1508</v>
      </c>
      <c r="G202" s="158">
        <f t="shared" si="49"/>
        <v>1352</v>
      </c>
      <c r="H202" s="158">
        <f t="shared" si="49"/>
        <v>1390</v>
      </c>
      <c r="I202" s="158">
        <f t="shared" si="49"/>
        <v>1975</v>
      </c>
      <c r="J202" s="158">
        <f t="shared" si="49"/>
        <v>1732</v>
      </c>
      <c r="K202" s="158">
        <f t="shared" ref="K202:L202" si="50">+SUM(K196:K201)</f>
        <v>1733</v>
      </c>
      <c r="L202" s="158">
        <f t="shared" si="50"/>
        <v>1304</v>
      </c>
      <c r="M202" s="179">
        <f>+SUM(M196:M201)</f>
        <v>2427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129</v>
      </c>
      <c r="E208" s="134"/>
      <c r="F208" s="186" t="s">
        <v>129</v>
      </c>
      <c r="G208" s="187"/>
      <c r="H208" s="186" t="s">
        <v>129</v>
      </c>
      <c r="I208" s="186"/>
      <c r="J208" s="192" t="s">
        <v>129</v>
      </c>
      <c r="K208" s="201"/>
      <c r="L208" s="186" t="s">
        <v>129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0.63855421686746983</v>
      </c>
      <c r="E209" s="187"/>
      <c r="F209" s="186">
        <v>0.54929577464788737</v>
      </c>
      <c r="G209" s="187"/>
      <c r="H209" s="186">
        <v>0.52873563218390807</v>
      </c>
      <c r="I209" s="186"/>
      <c r="J209" s="194">
        <v>0.4</v>
      </c>
      <c r="K209" s="202"/>
      <c r="L209" s="186">
        <v>0.5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0.76121794871794868</v>
      </c>
      <c r="E210" s="187"/>
      <c r="F210" s="186">
        <v>0.77950310559006208</v>
      </c>
      <c r="G210" s="187"/>
      <c r="H210" s="186">
        <v>0.73972602739726023</v>
      </c>
      <c r="I210" s="186"/>
      <c r="J210" s="194">
        <v>0.64813343923749012</v>
      </c>
      <c r="K210" s="202"/>
      <c r="L210" s="186">
        <v>0.71562207670720301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0.91764705882352937</v>
      </c>
      <c r="E211" s="187"/>
      <c r="F211" s="186">
        <v>0.94782608695652171</v>
      </c>
      <c r="G211" s="187"/>
      <c r="H211" s="186">
        <v>0.91379310344827591</v>
      </c>
      <c r="I211" s="186"/>
      <c r="J211" s="194">
        <v>0.84974093264248707</v>
      </c>
      <c r="K211" s="202"/>
      <c r="L211" s="186">
        <v>0.89583333333333337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>
        <v>1</v>
      </c>
      <c r="E212" s="187"/>
      <c r="F212" s="186">
        <v>1</v>
      </c>
      <c r="G212" s="187"/>
      <c r="H212" s="186">
        <v>0.91304347826086951</v>
      </c>
      <c r="I212" s="186"/>
      <c r="J212" s="194">
        <v>0.95454545454545459</v>
      </c>
      <c r="K212" s="202"/>
      <c r="L212" s="186">
        <v>0.94444444444444442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0.99056603773584906</v>
      </c>
      <c r="E213" s="187"/>
      <c r="F213" s="186">
        <v>0.93333333333333335</v>
      </c>
      <c r="G213" s="187"/>
      <c r="H213" s="186">
        <v>0.97058823529411764</v>
      </c>
      <c r="I213" s="186"/>
      <c r="J213" s="194">
        <v>0.96571428571428575</v>
      </c>
      <c r="K213" s="202"/>
      <c r="L213" s="186">
        <v>0.9671232876712329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129</v>
      </c>
      <c r="E214" s="190"/>
      <c r="F214" s="189" t="s">
        <v>129</v>
      </c>
      <c r="G214" s="190"/>
      <c r="H214" s="189" t="s">
        <v>129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129</v>
      </c>
      <c r="E219" s="196"/>
      <c r="F219" s="195" t="s">
        <v>129</v>
      </c>
      <c r="G219" s="196"/>
      <c r="H219" s="195" t="s">
        <v>129</v>
      </c>
      <c r="I219" s="196"/>
      <c r="J219" s="195" t="s">
        <v>129</v>
      </c>
      <c r="K219" s="196"/>
      <c r="L219" s="195" t="s">
        <v>129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126</v>
      </c>
      <c r="E220" s="187"/>
      <c r="F220" s="193" t="s">
        <v>126</v>
      </c>
      <c r="G220" s="187"/>
      <c r="H220" s="193" t="s">
        <v>126</v>
      </c>
      <c r="I220" s="187"/>
      <c r="J220" s="193" t="s">
        <v>126</v>
      </c>
      <c r="K220" s="187"/>
      <c r="L220" s="193" t="s">
        <v>126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128</v>
      </c>
      <c r="E222" s="187"/>
      <c r="F222" s="193" t="s">
        <v>127</v>
      </c>
      <c r="G222" s="187"/>
      <c r="H222" s="193" t="s">
        <v>128</v>
      </c>
      <c r="I222" s="187"/>
      <c r="J222" s="193" t="s">
        <v>128</v>
      </c>
      <c r="K222" s="187"/>
      <c r="L222" s="193" t="s">
        <v>128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127</v>
      </c>
      <c r="E223" s="187"/>
      <c r="F223" s="193" t="s">
        <v>132</v>
      </c>
      <c r="G223" s="187"/>
      <c r="H223" s="193" t="s">
        <v>124</v>
      </c>
      <c r="I223" s="187"/>
      <c r="J223" s="193" t="s">
        <v>130</v>
      </c>
      <c r="K223" s="187"/>
      <c r="L223" s="193" t="s">
        <v>127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124</v>
      </c>
      <c r="E224" s="187"/>
      <c r="F224" s="193" t="s">
        <v>124</v>
      </c>
      <c r="G224" s="187"/>
      <c r="H224" s="193" t="s">
        <v>133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129</v>
      </c>
      <c r="E225" s="190"/>
      <c r="F225" s="199" t="s">
        <v>129</v>
      </c>
      <c r="G225" s="190"/>
      <c r="H225" s="199" t="s">
        <v>129</v>
      </c>
      <c r="I225" s="190"/>
      <c r="J225" s="199" t="s">
        <v>132</v>
      </c>
      <c r="K225" s="190"/>
      <c r="L225" s="199" t="s">
        <v>134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2023-09-03T19:11:43Z</dcterms:modified>
</cp:coreProperties>
</file>