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E214BB01-D81E-4B22-93E1-72C017D90E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<sst xmlns="http://schemas.openxmlformats.org/spreadsheetml/2006/main" count="233" uniqueCount="136">
  <si>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</si>
  <si>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</si>
  <si>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</si>
  <si>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</si>
  <si>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</si>
  <si>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</si>
  <si>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</si>
  <si>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</si>
  <si>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</si>
  <si>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</si>
  <si>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</si>
  <si>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</si>
  <si>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</si>
  <si>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</si>
  <si>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</si>
  <si>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</si>
  <si>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</si>
  <si>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</si>
  <si>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</si>
  <si>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</si>
  <si>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</si>
  <si>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</si>
  <si>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</si>
  <si>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</si>
  <si>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</si>
  <si>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</si>
  <si>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</si>
  <si>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</si>
  <si>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</si>
  <si>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</si>
  <si>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</si>
  <si>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</si>
  <si>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</si>
  <si>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</si>
  <si>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</si>
  <si>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</si>
  <si>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</si>
  <si>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</si>
  <si>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</si>
  <si>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</si>
  <si>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</si>
  <si>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</si>
  <si>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</si>
  <si>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</si>
  <si>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</si>
  <si>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</si>
  <si>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</si>
  <si>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</si>
  <si>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</si>
  <si>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</si>
  <si>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</si>
  <si>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</si>
  <si>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</si>
  <si>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</si>
  <si>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</si>
  <si>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</si>
  <si>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</si>
  <si>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</si>
  <si>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</si>
  <si>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</si>
  <si>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</si>
  <si>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</si>
  <si>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</si>
  <si>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</si>
  <si>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</si>
  <si>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</si>
  <si>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</si>
  <si>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</si>
  <si>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</si>
  <si>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</si>
  <si>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</si>
  <si>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</si>
  <si>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</si>
  <si>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</si>
  <si>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</si>
  <si>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</si>
  <si>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</si>
  <si>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</si>
  <si>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</si>
  <si>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</si>
  <si>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</si>
  <si>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</si>
  <si>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</si>
  <si>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</si>
  <si>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</si>
  <si>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</si>
  <si>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</si>
  <si>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</si>
  <si>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</si>
  <si>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</si>
  <si>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</si>
  <si>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</si>
  <si>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</si>
  <si>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</si>
  <si>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</si>
  <si>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</si>
  <si>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</si>
  <si>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</si>
  <si>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</si>
  <si>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</si>
  <si>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</si>
  <si>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</si>
  <si>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</si>
  <si>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</si>
  <si>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</si>
  <si>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</si>
  <si>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</si>
  <si>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</si>
  <si>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</si>
  <si>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</si>
  <si>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</si>
  <si>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</si>
  <si>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</si>
  <si>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</si>
  <si>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</si>
  <si>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</si>
  <si>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</si>
  <si>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</si>
  <si>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</si>
  <si>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</si>
  <si>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</si>
  <si>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</si>
  <si>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U</t>
  </si>
  <si>
    <t>Entre 1 y 1,5 SMMLV</t>
  </si>
  <si>
    <t>UNIVERSIDAD DE ANTIOQUIA</t>
  </si>
  <si>
    <t>SI</t>
  </si>
  <si>
    <t>1 SMMLV</t>
  </si>
  <si>
    <t>Entre 1,5 y 2 SMMLV</t>
  </si>
  <si>
    <t>Entre 2 y 2 ,5 SMMLV</t>
  </si>
  <si>
    <t>Entre 4 y 4,5 SMMLV</t>
  </si>
  <si>
    <t>Entre 3,5 y 4 SMMLV</t>
  </si>
  <si>
    <t>Entre 9 y 11 SMMLV</t>
  </si>
  <si>
    <t>Entre 11 y 13 SMMLV</t>
  </si>
  <si>
    <t>Entre 7 y 8 SMMLV</t>
  </si>
  <si>
    <t>Entre 6 y 7 SMMLV</t>
  </si>
  <si>
    <t>Entre 5 y 6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</si>
</sst>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ANTIOQUIA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121</v>
      </c>
      <c r="C11" s="3" t="s">
        <v>122</v>
      </c>
      <c r="D11" s="3">
        <v>7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7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ANTIOQUIA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36372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34146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2226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335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13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0.1205909260325958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>
        <v>0.79624478442280944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35028</v>
      </c>
      <c r="D32" s="56">
        <v>35118</v>
      </c>
      <c r="E32" s="56">
        <v>36438</v>
      </c>
      <c r="F32" s="56">
        <v>36631</v>
      </c>
      <c r="G32" s="56">
        <v>37249</v>
      </c>
      <c r="H32" s="57">
        <v>36740</v>
      </c>
      <c r="I32" s="57">
        <v>36405</v>
      </c>
      <c r="J32" s="58">
        <v>33051</v>
      </c>
      <c r="K32" s="58">
        <v>33509</v>
      </c>
      <c r="L32" s="58">
        <v>34143</v>
      </c>
      <c r="M32" s="61">
        <v>34146</v>
      </c>
    </row>
    <row r="33" spans="1:14" ht="18.75" x14ac:dyDescent="0.25">
      <c r="A33" s="245" t="s">
        <v>24</v>
      </c>
      <c r="B33" s="246"/>
      <c r="C33" s="60">
        <v>2404</v>
      </c>
      <c r="D33" s="12">
        <v>2712</v>
      </c>
      <c r="E33" s="12">
        <v>2795</v>
      </c>
      <c r="F33" s="12">
        <v>2547</v>
      </c>
      <c r="G33" s="12">
        <v>2791</v>
      </c>
      <c r="H33" s="27">
        <v>3258</v>
      </c>
      <c r="I33" s="27">
        <v>3158</v>
      </c>
      <c r="J33" s="32">
        <v>2990</v>
      </c>
      <c r="K33" s="32">
        <v>3167</v>
      </c>
      <c r="L33" s="32">
        <v>2656</v>
      </c>
      <c r="M33" s="62">
        <v>2226</v>
      </c>
    </row>
    <row r="34" spans="1:14" ht="19.5" thickBot="1" x14ac:dyDescent="0.3">
      <c r="A34" s="249" t="s">
        <v>8</v>
      </c>
      <c r="B34" s="250"/>
      <c r="C34" s="171">
        <f>+SUM(C32:C33)</f>
        <v>37432</v>
      </c>
      <c r="D34" s="172">
        <f t="shared" ref="D34:H34" si="0">+SUM(D32:D33)</f>
        <v>37830</v>
      </c>
      <c r="E34" s="172">
        <f t="shared" si="0"/>
        <v>39233</v>
      </c>
      <c r="F34" s="172">
        <f t="shared" si="0"/>
        <v>39178</v>
      </c>
      <c r="G34" s="172">
        <f t="shared" si="0"/>
        <v>40040</v>
      </c>
      <c r="H34" s="175">
        <f t="shared" si="0"/>
        <v>39998</v>
      </c>
      <c r="I34" s="175">
        <f>+SUM(I32:I33)</f>
        <v>39563</v>
      </c>
      <c r="J34" s="166">
        <f>+SUM(J32:J33)</f>
        <v>36041</v>
      </c>
      <c r="K34" s="166">
        <f>+SUM(K32:K33)</f>
        <v>36676</v>
      </c>
      <c r="L34" s="166">
        <f>+SUM(L32:L33)</f>
        <v>36799</v>
      </c>
      <c r="M34" s="167">
        <f>+SUM(M32:M33)</f>
        <v>36372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154</v>
      </c>
      <c r="D39" s="64">
        <v>76</v>
      </c>
      <c r="E39" s="64">
        <v>106</v>
      </c>
      <c r="F39" s="64">
        <v>142</v>
      </c>
      <c r="G39" s="64">
        <v>170</v>
      </c>
      <c r="H39" s="65">
        <v>345</v>
      </c>
      <c r="I39" s="65">
        <v>232</v>
      </c>
      <c r="J39" s="66">
        <v>199</v>
      </c>
      <c r="K39" s="66">
        <v>130</v>
      </c>
      <c r="L39" s="66">
        <v>95</v>
      </c>
      <c r="M39" s="68">
        <v>95</v>
      </c>
      <c r="N39" s="42"/>
    </row>
    <row r="40" spans="1:14" ht="18.75" x14ac:dyDescent="0.25">
      <c r="A40" s="233" t="s">
        <v>3</v>
      </c>
      <c r="B40" s="234"/>
      <c r="C40" s="69">
        <v>1741</v>
      </c>
      <c r="D40" s="15">
        <v>1679</v>
      </c>
      <c r="E40" s="15">
        <v>1605</v>
      </c>
      <c r="F40" s="15">
        <v>1575</v>
      </c>
      <c r="G40" s="15">
        <v>1425</v>
      </c>
      <c r="H40" s="28">
        <v>1124</v>
      </c>
      <c r="I40" s="28">
        <v>839</v>
      </c>
      <c r="J40" s="33">
        <v>710</v>
      </c>
      <c r="K40" s="33">
        <v>501</v>
      </c>
      <c r="L40" s="33">
        <v>454</v>
      </c>
      <c r="M40" s="70">
        <v>517</v>
      </c>
      <c r="N40" s="42"/>
    </row>
    <row r="41" spans="1:14" ht="18.75" x14ac:dyDescent="0.25">
      <c r="A41" s="233" t="s">
        <v>4</v>
      </c>
      <c r="B41" s="234"/>
      <c r="C41" s="69">
        <v>33133</v>
      </c>
      <c r="D41" s="15">
        <v>33363</v>
      </c>
      <c r="E41" s="15">
        <v>34727</v>
      </c>
      <c r="F41" s="15">
        <v>34914</v>
      </c>
      <c r="G41" s="15">
        <v>35654</v>
      </c>
      <c r="H41" s="28">
        <v>35271</v>
      </c>
      <c r="I41" s="28">
        <v>35334</v>
      </c>
      <c r="J41" s="33">
        <v>32142</v>
      </c>
      <c r="K41" s="33">
        <v>32878</v>
      </c>
      <c r="L41" s="33">
        <v>33594</v>
      </c>
      <c r="M41" s="70">
        <v>33534</v>
      </c>
      <c r="N41" s="42"/>
    </row>
    <row r="42" spans="1:14" ht="18.75" x14ac:dyDescent="0.25">
      <c r="A42" s="233" t="s">
        <v>5</v>
      </c>
      <c r="B42" s="234"/>
      <c r="C42" s="69">
        <v>991</v>
      </c>
      <c r="D42" s="15">
        <v>1106</v>
      </c>
      <c r="E42" s="15">
        <v>956</v>
      </c>
      <c r="F42" s="15">
        <v>827</v>
      </c>
      <c r="G42" s="15">
        <v>826</v>
      </c>
      <c r="H42" s="28">
        <v>880</v>
      </c>
      <c r="I42" s="28">
        <v>879</v>
      </c>
      <c r="J42" s="33">
        <v>733</v>
      </c>
      <c r="K42" s="33">
        <v>741</v>
      </c>
      <c r="L42" s="33">
        <v>647</v>
      </c>
      <c r="M42" s="70">
        <v>567</v>
      </c>
      <c r="N42" s="42"/>
    </row>
    <row r="43" spans="1:14" ht="18.75" x14ac:dyDescent="0.25">
      <c r="A43" s="233" t="s">
        <v>6</v>
      </c>
      <c r="B43" s="234"/>
      <c r="C43" s="69">
        <v>1007</v>
      </c>
      <c r="D43" s="15">
        <v>1128</v>
      </c>
      <c r="E43" s="15">
        <v>1297</v>
      </c>
      <c r="F43" s="15">
        <v>1175</v>
      </c>
      <c r="G43" s="15">
        <v>1361</v>
      </c>
      <c r="H43" s="28">
        <v>1720</v>
      </c>
      <c r="I43" s="28">
        <v>1681</v>
      </c>
      <c r="J43" s="33">
        <v>1647</v>
      </c>
      <c r="K43" s="33">
        <v>1777</v>
      </c>
      <c r="L43" s="33">
        <v>1437</v>
      </c>
      <c r="M43" s="70">
        <v>1147</v>
      </c>
      <c r="N43" s="42"/>
    </row>
    <row r="44" spans="1:14" ht="18.75" x14ac:dyDescent="0.25">
      <c r="A44" s="233" t="s">
        <v>7</v>
      </c>
      <c r="B44" s="234"/>
      <c r="C44" s="69">
        <v>406</v>
      </c>
      <c r="D44" s="15">
        <v>478</v>
      </c>
      <c r="E44" s="15">
        <v>542</v>
      </c>
      <c r="F44" s="15">
        <v>545</v>
      </c>
      <c r="G44" s="15">
        <v>604</v>
      </c>
      <c r="H44" s="28">
        <v>658</v>
      </c>
      <c r="I44" s="28">
        <v>598</v>
      </c>
      <c r="J44" s="33">
        <v>610</v>
      </c>
      <c r="K44" s="33">
        <v>649</v>
      </c>
      <c r="L44" s="33">
        <v>572</v>
      </c>
      <c r="M44" s="70">
        <v>512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37432</v>
      </c>
      <c r="D45" s="172">
        <f t="shared" ref="D45:I45" si="1">+SUM(D39:D44)</f>
        <v>37830</v>
      </c>
      <c r="E45" s="172">
        <f t="shared" si="1"/>
        <v>39233</v>
      </c>
      <c r="F45" s="172">
        <f t="shared" si="1"/>
        <v>39178</v>
      </c>
      <c r="G45" s="172">
        <f t="shared" si="1"/>
        <v>40040</v>
      </c>
      <c r="H45" s="175">
        <f t="shared" si="1"/>
        <v>39998</v>
      </c>
      <c r="I45" s="175">
        <f t="shared" si="1"/>
        <v>39563</v>
      </c>
      <c r="J45" s="166">
        <f>+SUM(J39:J44)</f>
        <v>36041</v>
      </c>
      <c r="K45" s="166">
        <f>+SUM(K39:K44)</f>
        <v>36676</v>
      </c>
      <c r="L45" s="166">
        <f>+SUM(L39:L44)</f>
        <v>36799</v>
      </c>
      <c r="M45" s="167">
        <f>+SUM(M39:M44)</f>
        <v>36372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1168</v>
      </c>
      <c r="D50" s="64">
        <v>1067</v>
      </c>
      <c r="E50" s="64">
        <v>1120</v>
      </c>
      <c r="F50" s="64">
        <v>1202</v>
      </c>
      <c r="G50" s="64">
        <v>1266</v>
      </c>
      <c r="H50" s="65">
        <v>1425</v>
      </c>
      <c r="I50" s="65">
        <v>1380</v>
      </c>
      <c r="J50" s="66">
        <v>1440</v>
      </c>
      <c r="K50" s="66">
        <v>229</v>
      </c>
      <c r="L50" s="66">
        <v>1222</v>
      </c>
      <c r="M50" s="68">
        <v>322</v>
      </c>
    </row>
    <row r="51" spans="1:13" ht="18.75" x14ac:dyDescent="0.25">
      <c r="A51" s="279" t="s">
        <v>46</v>
      </c>
      <c r="B51" s="280"/>
      <c r="C51" s="69">
        <v>952</v>
      </c>
      <c r="D51" s="15">
        <v>948</v>
      </c>
      <c r="E51" s="15">
        <v>1046</v>
      </c>
      <c r="F51" s="15">
        <v>1087</v>
      </c>
      <c r="G51" s="15">
        <v>1140</v>
      </c>
      <c r="H51" s="28">
        <v>1259</v>
      </c>
      <c r="I51" s="28">
        <v>1106</v>
      </c>
      <c r="J51" s="33">
        <v>987</v>
      </c>
      <c r="K51" s="33">
        <v>895</v>
      </c>
      <c r="L51" s="33">
        <v>1003</v>
      </c>
      <c r="M51" s="70">
        <v>994</v>
      </c>
    </row>
    <row r="52" spans="1:13" ht="18.75" x14ac:dyDescent="0.25">
      <c r="A52" s="279" t="s">
        <v>27</v>
      </c>
      <c r="B52" s="280"/>
      <c r="C52" s="69">
        <v>4872</v>
      </c>
      <c r="D52" s="15">
        <v>4928</v>
      </c>
      <c r="E52" s="15">
        <v>5168</v>
      </c>
      <c r="F52" s="15">
        <v>5000</v>
      </c>
      <c r="G52" s="15">
        <v>5237</v>
      </c>
      <c r="H52" s="28">
        <v>5410</v>
      </c>
      <c r="I52" s="28">
        <v>5065</v>
      </c>
      <c r="J52" s="33">
        <v>3312</v>
      </c>
      <c r="K52" s="33">
        <v>5133</v>
      </c>
      <c r="L52" s="33">
        <v>4962</v>
      </c>
      <c r="M52" s="70">
        <v>5209</v>
      </c>
    </row>
    <row r="53" spans="1:13" ht="18.75" x14ac:dyDescent="0.25">
      <c r="A53" s="279" t="s">
        <v>47</v>
      </c>
      <c r="B53" s="280"/>
      <c r="C53" s="69">
        <v>4411</v>
      </c>
      <c r="D53" s="15">
        <v>5007</v>
      </c>
      <c r="E53" s="15">
        <v>5023</v>
      </c>
      <c r="F53" s="15">
        <v>4785</v>
      </c>
      <c r="G53" s="15">
        <v>4693</v>
      </c>
      <c r="H53" s="28">
        <v>4896</v>
      </c>
      <c r="I53" s="28">
        <v>4840</v>
      </c>
      <c r="J53" s="33">
        <v>4588</v>
      </c>
      <c r="K53" s="33">
        <v>4469</v>
      </c>
      <c r="L53" s="33">
        <v>4311</v>
      </c>
      <c r="M53" s="70">
        <v>4334</v>
      </c>
    </row>
    <row r="54" spans="1:13" ht="18.75" x14ac:dyDescent="0.25">
      <c r="A54" s="279" t="s">
        <v>48</v>
      </c>
      <c r="B54" s="280"/>
      <c r="C54" s="69">
        <v>7842</v>
      </c>
      <c r="D54" s="15">
        <v>7546</v>
      </c>
      <c r="E54" s="15">
        <v>7870</v>
      </c>
      <c r="F54" s="15">
        <v>7714</v>
      </c>
      <c r="G54" s="15">
        <v>7852</v>
      </c>
      <c r="H54" s="28">
        <v>7809</v>
      </c>
      <c r="I54" s="28">
        <v>8159</v>
      </c>
      <c r="J54" s="33">
        <v>7634</v>
      </c>
      <c r="K54" s="33">
        <v>7927</v>
      </c>
      <c r="L54" s="33">
        <v>7730</v>
      </c>
      <c r="M54" s="70">
        <v>7970</v>
      </c>
    </row>
    <row r="55" spans="1:13" ht="18.75" x14ac:dyDescent="0.25">
      <c r="A55" s="279" t="s">
        <v>59</v>
      </c>
      <c r="B55" s="280"/>
      <c r="C55" s="69">
        <v>5273</v>
      </c>
      <c r="D55" s="15">
        <v>5065</v>
      </c>
      <c r="E55" s="15">
        <v>5227</v>
      </c>
      <c r="F55" s="15">
        <v>5650</v>
      </c>
      <c r="G55" s="15">
        <v>5750</v>
      </c>
      <c r="H55" s="28">
        <v>5353</v>
      </c>
      <c r="I55" s="28">
        <v>5198</v>
      </c>
      <c r="J55" s="33">
        <v>4280</v>
      </c>
      <c r="K55" s="33">
        <v>4599</v>
      </c>
      <c r="L55" s="33">
        <v>4250</v>
      </c>
      <c r="M55" s="70">
        <v>4375</v>
      </c>
    </row>
    <row r="56" spans="1:13" ht="18.75" x14ac:dyDescent="0.25">
      <c r="A56" s="279" t="s">
        <v>49</v>
      </c>
      <c r="B56" s="280"/>
      <c r="C56" s="69">
        <v>9440</v>
      </c>
      <c r="D56" s="15">
        <v>9812</v>
      </c>
      <c r="E56" s="15">
        <v>10320</v>
      </c>
      <c r="F56" s="15">
        <v>10243</v>
      </c>
      <c r="G56" s="15">
        <v>10441</v>
      </c>
      <c r="H56" s="28">
        <v>10348</v>
      </c>
      <c r="I56" s="28">
        <v>10325</v>
      </c>
      <c r="J56" s="33">
        <v>10205</v>
      </c>
      <c r="K56" s="33">
        <v>9648</v>
      </c>
      <c r="L56" s="33">
        <v>9709</v>
      </c>
      <c r="M56" s="70">
        <v>9475</v>
      </c>
    </row>
    <row r="57" spans="1:13" ht="18.75" x14ac:dyDescent="0.25">
      <c r="A57" s="279" t="s">
        <v>28</v>
      </c>
      <c r="B57" s="280"/>
      <c r="C57" s="69">
        <v>3474</v>
      </c>
      <c r="D57" s="15">
        <v>3457</v>
      </c>
      <c r="E57" s="15">
        <v>3459</v>
      </c>
      <c r="F57" s="15">
        <v>3497</v>
      </c>
      <c r="G57" s="15">
        <v>3661</v>
      </c>
      <c r="H57" s="28">
        <v>3498</v>
      </c>
      <c r="I57" s="28">
        <v>3490</v>
      </c>
      <c r="J57" s="33">
        <v>3595</v>
      </c>
      <c r="K57" s="33">
        <v>3776</v>
      </c>
      <c r="L57" s="33">
        <v>3598</v>
      </c>
      <c r="M57" s="70">
        <v>3510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14</v>
      </c>
      <c r="M58" s="74">
        <v>183</v>
      </c>
    </row>
    <row r="59" spans="1:13" ht="19.5" thickBot="1" x14ac:dyDescent="0.3">
      <c r="A59" s="249" t="s">
        <v>8</v>
      </c>
      <c r="B59" s="250"/>
      <c r="C59" s="174">
        <f>+SUM(C50:C58)</f>
        <v>37432</v>
      </c>
      <c r="D59" s="172">
        <f>+SUM(D50:D58)</f>
        <v>37830</v>
      </c>
      <c r="E59" s="172">
        <f t="shared" ref="E59:L59" si="2">+SUM(E50:E58)</f>
        <v>39233</v>
      </c>
      <c r="F59" s="172">
        <f t="shared" si="2"/>
        <v>39178</v>
      </c>
      <c r="G59" s="172">
        <f t="shared" si="2"/>
        <v>40040</v>
      </c>
      <c r="H59" s="172">
        <f t="shared" si="2"/>
        <v>39998</v>
      </c>
      <c r="I59" s="172">
        <f t="shared" si="2"/>
        <v>39563</v>
      </c>
      <c r="J59" s="172">
        <f t="shared" si="2"/>
        <v>36041</v>
      </c>
      <c r="K59" s="172">
        <f t="shared" si="2"/>
        <v>36676</v>
      </c>
      <c r="L59" s="172">
        <f t="shared" si="2"/>
        <v>36799</v>
      </c>
      <c r="M59" s="167">
        <f>+SUM(M50:M58)</f>
        <v>36372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5353</v>
      </c>
      <c r="H65" s="33">
        <v>5568</v>
      </c>
      <c r="I65" s="33">
        <v>5121</v>
      </c>
      <c r="J65" s="33">
        <v>3327</v>
      </c>
      <c r="K65" s="32">
        <v>5129</v>
      </c>
      <c r="L65" s="32">
        <v>4985</v>
      </c>
      <c r="M65" s="62">
        <v>5220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2474</v>
      </c>
      <c r="H66" s="33">
        <v>2548</v>
      </c>
      <c r="I66" s="33">
        <v>2549</v>
      </c>
      <c r="J66" s="33">
        <v>2507</v>
      </c>
      <c r="K66" s="32">
        <v>2435</v>
      </c>
      <c r="L66" s="32">
        <v>2599</v>
      </c>
      <c r="M66" s="62">
        <v>2597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5196</v>
      </c>
      <c r="H67" s="33">
        <v>5215</v>
      </c>
      <c r="I67" s="33">
        <v>5466</v>
      </c>
      <c r="J67" s="33">
        <v>5301</v>
      </c>
      <c r="K67" s="32">
        <v>5366</v>
      </c>
      <c r="L67" s="32">
        <v>5334</v>
      </c>
      <c r="M67" s="62">
        <v>5424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4716</v>
      </c>
      <c r="H68" s="33">
        <v>4555</v>
      </c>
      <c r="I68" s="33">
        <v>4567</v>
      </c>
      <c r="J68" s="33">
        <v>4246</v>
      </c>
      <c r="K68" s="32">
        <v>4041</v>
      </c>
      <c r="L68" s="32">
        <v>3668</v>
      </c>
      <c r="M68" s="62">
        <v>3538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4474</v>
      </c>
      <c r="H69" s="33">
        <v>4179</v>
      </c>
      <c r="I69" s="33">
        <v>4131</v>
      </c>
      <c r="J69" s="33">
        <v>4116</v>
      </c>
      <c r="K69" s="32">
        <v>4146</v>
      </c>
      <c r="L69" s="32">
        <v>4005</v>
      </c>
      <c r="M69" s="62">
        <v>4032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9913</v>
      </c>
      <c r="H71" s="33">
        <v>9834</v>
      </c>
      <c r="I71" s="33">
        <v>9765</v>
      </c>
      <c r="J71" s="33">
        <v>9742</v>
      </c>
      <c r="K71" s="32">
        <v>9258</v>
      </c>
      <c r="L71" s="32">
        <v>9312</v>
      </c>
      <c r="M71" s="62">
        <v>9290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1526</v>
      </c>
      <c r="H72" s="33">
        <v>1660</v>
      </c>
      <c r="I72" s="33">
        <v>1798</v>
      </c>
      <c r="J72" s="33">
        <v>1758</v>
      </c>
      <c r="K72" s="32">
        <v>536</v>
      </c>
      <c r="L72" s="32">
        <v>1504</v>
      </c>
      <c r="M72" s="62">
        <v>611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6080</v>
      </c>
      <c r="H73" s="33">
        <v>6145</v>
      </c>
      <c r="I73" s="33">
        <v>5848</v>
      </c>
      <c r="J73" s="33">
        <v>4939</v>
      </c>
      <c r="K73" s="32">
        <v>5379</v>
      </c>
      <c r="L73" s="32">
        <v>5052</v>
      </c>
      <c r="M73" s="62">
        <v>5286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308</v>
      </c>
      <c r="H74" s="33">
        <v>294</v>
      </c>
      <c r="I74" s="33">
        <v>318</v>
      </c>
      <c r="J74" s="33">
        <v>105</v>
      </c>
      <c r="K74" s="32">
        <v>386</v>
      </c>
      <c r="L74" s="32">
        <v>340</v>
      </c>
      <c r="M74" s="62">
        <v>374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40040</v>
      </c>
      <c r="H76" s="172">
        <f t="shared" si="3"/>
        <v>39998</v>
      </c>
      <c r="I76" s="172">
        <f t="shared" ref="I76:M76" si="4">+SUM(I64:I75)</f>
        <v>39563</v>
      </c>
      <c r="J76" s="172">
        <f t="shared" si="4"/>
        <v>36041</v>
      </c>
      <c r="K76" s="172">
        <f t="shared" si="4"/>
        <v>36676</v>
      </c>
      <c r="L76" s="172">
        <f t="shared" si="4"/>
        <v>36799</v>
      </c>
      <c r="M76" s="173">
        <f t="shared" si="4"/>
        <v>36372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36273</v>
      </c>
      <c r="D82" s="84">
        <v>36490</v>
      </c>
      <c r="E82" s="84">
        <v>37776</v>
      </c>
      <c r="F82" s="84">
        <v>37752</v>
      </c>
      <c r="G82" s="84">
        <v>38413</v>
      </c>
      <c r="H82" s="85">
        <v>38415</v>
      </c>
      <c r="I82" s="85">
        <v>37935</v>
      </c>
      <c r="J82" s="85">
        <v>34439</v>
      </c>
      <c r="K82" s="86">
        <v>35193</v>
      </c>
      <c r="L82" s="86">
        <v>35047</v>
      </c>
      <c r="M82" s="87">
        <v>34466</v>
      </c>
    </row>
    <row r="83" spans="1:13" ht="18.75" x14ac:dyDescent="0.25">
      <c r="A83" s="233" t="s">
        <v>31</v>
      </c>
      <c r="B83" s="234"/>
      <c r="C83" s="63">
        <v>35</v>
      </c>
      <c r="D83" s="15">
        <v>5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45</v>
      </c>
      <c r="K83" s="32">
        <v>79</v>
      </c>
      <c r="L83" s="32">
        <v>200</v>
      </c>
      <c r="M83" s="88">
        <v>161</v>
      </c>
    </row>
    <row r="84" spans="1:13" ht="18.75" x14ac:dyDescent="0.25">
      <c r="A84" s="233" t="s">
        <v>32</v>
      </c>
      <c r="B84" s="234"/>
      <c r="C84" s="63">
        <v>1124</v>
      </c>
      <c r="D84" s="15">
        <v>1335</v>
      </c>
      <c r="E84" s="15">
        <v>1457</v>
      </c>
      <c r="F84" s="15">
        <v>1426</v>
      </c>
      <c r="G84" s="15">
        <v>1627</v>
      </c>
      <c r="H84" s="28">
        <v>1583</v>
      </c>
      <c r="I84" s="28">
        <v>1628</v>
      </c>
      <c r="J84" s="28">
        <v>1557</v>
      </c>
      <c r="K84" s="32">
        <v>1404</v>
      </c>
      <c r="L84" s="32">
        <v>1552</v>
      </c>
      <c r="M84" s="88">
        <v>1745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37432</v>
      </c>
      <c r="D87" s="164">
        <f t="shared" ref="D87:H87" si="5">+SUM(D82:D86)</f>
        <v>37830</v>
      </c>
      <c r="E87" s="164">
        <f t="shared" si="5"/>
        <v>39233</v>
      </c>
      <c r="F87" s="164">
        <f t="shared" si="5"/>
        <v>39178</v>
      </c>
      <c r="G87" s="164">
        <f t="shared" si="5"/>
        <v>40040</v>
      </c>
      <c r="H87" s="165">
        <f t="shared" si="5"/>
        <v>39998</v>
      </c>
      <c r="I87" s="165">
        <f>+SUM(I82:I86)</f>
        <v>39563</v>
      </c>
      <c r="J87" s="165">
        <f>+SUM(J82:J86)</f>
        <v>36041</v>
      </c>
      <c r="K87" s="166">
        <f>+SUM(K82:K86)</f>
        <v>36676</v>
      </c>
      <c r="L87" s="166">
        <f>+SUM(L82:L86)</f>
        <v>36799</v>
      </c>
      <c r="M87" s="167">
        <f>+SUM(M82:M86)</f>
        <v>36372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19023</v>
      </c>
      <c r="D93" s="91">
        <v>19120</v>
      </c>
      <c r="E93" s="91">
        <v>19707</v>
      </c>
      <c r="F93" s="91">
        <v>19457</v>
      </c>
      <c r="G93" s="91">
        <v>19989</v>
      </c>
      <c r="H93" s="92">
        <v>19772</v>
      </c>
      <c r="I93" s="92">
        <v>19498</v>
      </c>
      <c r="J93" s="86">
        <v>17842</v>
      </c>
      <c r="K93" s="86">
        <v>18036</v>
      </c>
      <c r="L93" s="86">
        <v>18052</v>
      </c>
      <c r="M93" s="87">
        <v>17794</v>
      </c>
    </row>
    <row r="94" spans="1:13" ht="18.75" x14ac:dyDescent="0.25">
      <c r="A94" s="245" t="s">
        <v>35</v>
      </c>
      <c r="B94" s="246"/>
      <c r="C94" s="63">
        <v>18409</v>
      </c>
      <c r="D94" s="15">
        <v>18710</v>
      </c>
      <c r="E94" s="15">
        <v>19526</v>
      </c>
      <c r="F94" s="15">
        <v>19721</v>
      </c>
      <c r="G94" s="15">
        <v>20051</v>
      </c>
      <c r="H94" s="28">
        <v>20226</v>
      </c>
      <c r="I94" s="28">
        <v>20065</v>
      </c>
      <c r="J94" s="28">
        <v>18199</v>
      </c>
      <c r="K94" s="32">
        <v>18640</v>
      </c>
      <c r="L94" s="32">
        <v>18747</v>
      </c>
      <c r="M94" s="88">
        <v>18578</v>
      </c>
    </row>
    <row r="95" spans="1:13" ht="19.5" thickBot="1" x14ac:dyDescent="0.3">
      <c r="A95" s="249" t="s">
        <v>8</v>
      </c>
      <c r="B95" s="250"/>
      <c r="C95" s="158">
        <f>+SUM(C93:C94)</f>
        <v>37432</v>
      </c>
      <c r="D95" s="164">
        <f t="shared" ref="D95:M95" si="6">+SUM(D93:D94)</f>
        <v>37830</v>
      </c>
      <c r="E95" s="164">
        <f t="shared" si="6"/>
        <v>39233</v>
      </c>
      <c r="F95" s="164">
        <f t="shared" si="6"/>
        <v>39178</v>
      </c>
      <c r="G95" s="164">
        <f t="shared" si="6"/>
        <v>40040</v>
      </c>
      <c r="H95" s="165">
        <f t="shared" si="6"/>
        <v>39998</v>
      </c>
      <c r="I95" s="165">
        <f t="shared" si="6"/>
        <v>39563</v>
      </c>
      <c r="J95" s="165">
        <f t="shared" si="6"/>
        <v>36041</v>
      </c>
      <c r="K95" s="166">
        <f t="shared" si="6"/>
        <v>36676</v>
      </c>
      <c r="L95" s="166">
        <f t="shared" si="6"/>
        <v>36799</v>
      </c>
      <c r="M95" s="167">
        <f t="shared" si="6"/>
        <v>36372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7.5326215895610907E-2</v>
      </c>
      <c r="D100" s="209">
        <v>8.4939759036144577E-2</v>
      </c>
      <c r="E100" s="209">
        <v>9.90990990990991E-2</v>
      </c>
      <c r="F100" s="209">
        <v>0.14623467600700527</v>
      </c>
      <c r="G100" s="210">
        <v>0.10356731875719218</v>
      </c>
    </row>
    <row r="101" spans="1:10" ht="18.75" x14ac:dyDescent="0.25">
      <c r="A101" s="245" t="s">
        <v>4</v>
      </c>
      <c r="B101" s="246"/>
      <c r="C101" s="209">
        <v>8.4805537244561635E-2</v>
      </c>
      <c r="D101" s="209">
        <v>9.1595599244840828E-2</v>
      </c>
      <c r="E101" s="209">
        <v>0.10153659780668196</v>
      </c>
      <c r="F101" s="209">
        <v>0.1205909260325958</v>
      </c>
      <c r="G101" s="210">
        <v>7.8879239718171387E-2</v>
      </c>
    </row>
    <row r="102" spans="1:10" ht="19.5" thickBot="1" x14ac:dyDescent="0.3">
      <c r="A102" s="249" t="s">
        <v>41</v>
      </c>
      <c r="B102" s="250"/>
      <c r="C102" s="162">
        <v>8.4306500967963535E-2</v>
      </c>
      <c r="D102" s="162">
        <v>9.1254400592921989E-2</v>
      </c>
      <c r="E102" s="162">
        <v>0.10143730886850152</v>
      </c>
      <c r="F102" s="162">
        <v>0.12154624041755016</v>
      </c>
      <c r="G102" s="163">
        <v>7.9562834565383642E-2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95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3</v>
      </c>
      <c r="J109"/>
    </row>
    <row r="110" spans="1:10" ht="18.75" x14ac:dyDescent="0.25">
      <c r="A110" s="241" t="s">
        <v>3</v>
      </c>
      <c r="B110" s="248"/>
      <c r="C110" s="63">
        <f t="shared" si="7"/>
        <v>517</v>
      </c>
      <c r="D110" s="95">
        <v>204</v>
      </c>
      <c r="E110" s="96">
        <f t="shared" ref="E110:E115" si="8">+IF(C110=0,"",(D110/C110))</f>
        <v>0.39458413926499031</v>
      </c>
      <c r="G110" s="241" t="s">
        <v>3</v>
      </c>
      <c r="H110" s="242"/>
      <c r="I110" s="98">
        <v>14</v>
      </c>
      <c r="J110"/>
    </row>
    <row r="111" spans="1:10" ht="18.75" x14ac:dyDescent="0.25">
      <c r="A111" s="241" t="s">
        <v>4</v>
      </c>
      <c r="B111" s="248"/>
      <c r="C111" s="63">
        <f t="shared" si="7"/>
        <v>33534</v>
      </c>
      <c r="D111" s="95">
        <v>21451</v>
      </c>
      <c r="E111" s="96">
        <f t="shared" si="8"/>
        <v>0.63967913162760182</v>
      </c>
      <c r="G111" s="241" t="s">
        <v>4</v>
      </c>
      <c r="H111" s="242"/>
      <c r="I111" s="98">
        <v>178</v>
      </c>
      <c r="J111"/>
    </row>
    <row r="112" spans="1:10" ht="18.75" x14ac:dyDescent="0.25">
      <c r="A112" s="241" t="s">
        <v>5</v>
      </c>
      <c r="B112" s="248"/>
      <c r="C112" s="63">
        <f t="shared" si="7"/>
        <v>567</v>
      </c>
      <c r="D112" s="95">
        <v>7</v>
      </c>
      <c r="E112" s="96">
        <f t="shared" si="8"/>
        <v>1.2345679012345678E-2</v>
      </c>
      <c r="G112" s="241" t="s">
        <v>5</v>
      </c>
      <c r="H112" s="242"/>
      <c r="I112" s="98">
        <v>40</v>
      </c>
      <c r="J112"/>
    </row>
    <row r="113" spans="1:10" ht="18.75" x14ac:dyDescent="0.25">
      <c r="A113" s="241" t="s">
        <v>6</v>
      </c>
      <c r="B113" s="248"/>
      <c r="C113" s="63">
        <f t="shared" si="7"/>
        <v>1147</v>
      </c>
      <c r="D113" s="95">
        <v>477</v>
      </c>
      <c r="E113" s="96">
        <f t="shared" si="8"/>
        <v>0.41586748038360943</v>
      </c>
      <c r="G113" s="241" t="s">
        <v>6</v>
      </c>
      <c r="H113" s="242"/>
      <c r="I113" s="98">
        <v>70</v>
      </c>
      <c r="J113"/>
    </row>
    <row r="114" spans="1:10" ht="18.75" x14ac:dyDescent="0.25">
      <c r="A114" s="241" t="s">
        <v>7</v>
      </c>
      <c r="B114" s="248"/>
      <c r="C114" s="63">
        <f t="shared" si="7"/>
        <v>512</v>
      </c>
      <c r="D114" s="95">
        <v>270</v>
      </c>
      <c r="E114" s="96">
        <f t="shared" si="8"/>
        <v>0.52734375</v>
      </c>
      <c r="G114" s="241" t="s">
        <v>7</v>
      </c>
      <c r="H114" s="242"/>
      <c r="I114" s="98">
        <v>30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36372</v>
      </c>
      <c r="D115" s="159">
        <f>+SUM(D109:D114)</f>
        <v>22409</v>
      </c>
      <c r="E115" s="160">
        <f t="shared" si="8"/>
        <v>0.61610579566699664</v>
      </c>
      <c r="G115" s="268" t="s">
        <v>8</v>
      </c>
      <c r="H115" s="269"/>
      <c r="I115" s="161">
        <f>+SUM(I109:I114)</f>
        <v>335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51359</v>
      </c>
      <c r="D123" s="243">
        <f>+C123+C124</f>
        <v>87270</v>
      </c>
      <c r="E123" s="103">
        <v>6015</v>
      </c>
      <c r="F123" s="243">
        <f>+E123+E124</f>
        <v>12484</v>
      </c>
      <c r="G123" s="67">
        <v>4910</v>
      </c>
      <c r="H123" s="253">
        <f>+G123+G124</f>
        <v>10331</v>
      </c>
    </row>
    <row r="124" spans="1:10" ht="18.75" x14ac:dyDescent="0.25">
      <c r="A124" s="267"/>
      <c r="B124" s="105">
        <v>2</v>
      </c>
      <c r="C124" s="99">
        <v>35911</v>
      </c>
      <c r="D124" s="244"/>
      <c r="E124" s="99">
        <v>6469</v>
      </c>
      <c r="F124" s="244"/>
      <c r="G124" s="99">
        <v>5421</v>
      </c>
      <c r="H124" s="244"/>
    </row>
    <row r="125" spans="1:10" ht="18.75" x14ac:dyDescent="0.25">
      <c r="A125" s="266">
        <v>2017</v>
      </c>
      <c r="B125" s="106">
        <v>1</v>
      </c>
      <c r="C125" s="100">
        <v>49690</v>
      </c>
      <c r="D125" s="254">
        <f>+C125+C126</f>
        <v>90035</v>
      </c>
      <c r="E125" s="100">
        <v>7618</v>
      </c>
      <c r="F125" s="254">
        <f>+E125+E126</f>
        <v>14603</v>
      </c>
      <c r="G125" s="100">
        <v>6152</v>
      </c>
      <c r="H125" s="254">
        <f>+G125+G126</f>
        <v>11946</v>
      </c>
    </row>
    <row r="126" spans="1:10" ht="18.75" x14ac:dyDescent="0.25">
      <c r="A126" s="267"/>
      <c r="B126" s="105">
        <v>2</v>
      </c>
      <c r="C126" s="99">
        <v>40345</v>
      </c>
      <c r="D126" s="244"/>
      <c r="E126" s="99">
        <v>6985</v>
      </c>
      <c r="F126" s="244"/>
      <c r="G126" s="99">
        <v>5794</v>
      </c>
      <c r="H126" s="244"/>
    </row>
    <row r="127" spans="1:10" ht="18.75" x14ac:dyDescent="0.25">
      <c r="A127" s="266">
        <v>2018</v>
      </c>
      <c r="B127" s="106">
        <v>1</v>
      </c>
      <c r="C127" s="100">
        <v>52443</v>
      </c>
      <c r="D127" s="254">
        <f>+C127+C128</f>
        <v>92255</v>
      </c>
      <c r="E127" s="100">
        <v>7084</v>
      </c>
      <c r="F127" s="254">
        <f>+E127+E128</f>
        <v>13377</v>
      </c>
      <c r="G127" s="100">
        <v>5730</v>
      </c>
      <c r="H127" s="254">
        <f>+G127+G128</f>
        <v>9953</v>
      </c>
    </row>
    <row r="128" spans="1:10" ht="18.75" x14ac:dyDescent="0.25">
      <c r="A128" s="267"/>
      <c r="B128" s="105">
        <v>2</v>
      </c>
      <c r="C128" s="99">
        <v>39812</v>
      </c>
      <c r="D128" s="244"/>
      <c r="E128" s="99">
        <v>6293</v>
      </c>
      <c r="F128" s="244"/>
      <c r="G128" s="99">
        <v>4223</v>
      </c>
      <c r="H128" s="244"/>
    </row>
    <row r="129" spans="1:28" ht="18.75" x14ac:dyDescent="0.25">
      <c r="A129" s="266">
        <v>2019</v>
      </c>
      <c r="B129" s="106">
        <v>1</v>
      </c>
      <c r="C129" s="100">
        <v>52311</v>
      </c>
      <c r="D129" s="254">
        <f>+C129+C130</f>
        <v>82128</v>
      </c>
      <c r="E129" s="100">
        <v>6268</v>
      </c>
      <c r="F129" s="254">
        <f>+E129+E130</f>
        <v>12084</v>
      </c>
      <c r="G129" s="100">
        <v>5358</v>
      </c>
      <c r="H129" s="254">
        <f>+G129+G130</f>
        <v>9089</v>
      </c>
    </row>
    <row r="130" spans="1:28" ht="18.75" x14ac:dyDescent="0.25">
      <c r="A130" s="267"/>
      <c r="B130" s="105">
        <v>2</v>
      </c>
      <c r="C130" s="99">
        <v>29817</v>
      </c>
      <c r="D130" s="244"/>
      <c r="E130" s="99">
        <v>5816</v>
      </c>
      <c r="F130" s="244"/>
      <c r="G130" s="99">
        <v>3731</v>
      </c>
      <c r="H130" s="244"/>
    </row>
    <row r="131" spans="1:28" ht="18.75" x14ac:dyDescent="0.25">
      <c r="A131" s="266">
        <v>2022</v>
      </c>
      <c r="B131" s="106">
        <v>1</v>
      </c>
      <c r="C131" s="100">
        <v>43411</v>
      </c>
      <c r="D131" s="254">
        <f>+C131+C132</f>
        <v>63760</v>
      </c>
      <c r="E131" s="100">
        <v>6206</v>
      </c>
      <c r="F131" s="254">
        <f>+E131+E132</f>
        <v>8384</v>
      </c>
      <c r="G131" s="100">
        <v>5201</v>
      </c>
      <c r="H131" s="254">
        <f>+G131+G132</f>
        <v>6959</v>
      </c>
    </row>
    <row r="132" spans="1:28" ht="18.75" x14ac:dyDescent="0.25">
      <c r="A132" s="267"/>
      <c r="B132" s="105">
        <v>2</v>
      </c>
      <c r="C132" s="99">
        <v>20349</v>
      </c>
      <c r="D132" s="244"/>
      <c r="E132" s="99">
        <v>2178</v>
      </c>
      <c r="F132" s="244"/>
      <c r="G132" s="99">
        <v>1758</v>
      </c>
      <c r="H132" s="244"/>
    </row>
    <row r="133" spans="1:28" ht="18.75" x14ac:dyDescent="0.25">
      <c r="A133" s="266">
        <v>2021</v>
      </c>
      <c r="B133" s="106">
        <v>1</v>
      </c>
      <c r="C133" s="100">
        <v>32667</v>
      </c>
      <c r="D133" s="254">
        <f>+C133+C134</f>
        <v>63690</v>
      </c>
      <c r="E133" s="100">
        <v>5670</v>
      </c>
      <c r="F133" s="254">
        <f>+E133+E134</f>
        <v>11278</v>
      </c>
      <c r="G133" s="100">
        <v>4831</v>
      </c>
      <c r="H133" s="254">
        <f>+G133+G134</f>
        <v>9384</v>
      </c>
    </row>
    <row r="134" spans="1:28" ht="18.75" x14ac:dyDescent="0.25">
      <c r="A134" s="267"/>
      <c r="B134" s="105">
        <v>2</v>
      </c>
      <c r="C134" s="99">
        <v>31023</v>
      </c>
      <c r="D134" s="244"/>
      <c r="E134" s="99">
        <v>5608</v>
      </c>
      <c r="F134" s="244"/>
      <c r="G134" s="99">
        <v>4553</v>
      </c>
      <c r="H134" s="244"/>
    </row>
    <row r="135" spans="1:28" ht="18.75" x14ac:dyDescent="0.25">
      <c r="A135" s="303">
        <v>2022</v>
      </c>
      <c r="B135" s="107">
        <v>1</v>
      </c>
      <c r="C135" s="101">
        <v>32493</v>
      </c>
      <c r="D135" s="255">
        <f>+C135+C136</f>
        <v>60061</v>
      </c>
      <c r="E135" s="101">
        <v>6663</v>
      </c>
      <c r="F135" s="255">
        <f>+E135+E136</f>
        <v>12140</v>
      </c>
      <c r="G135" s="101">
        <v>5038</v>
      </c>
      <c r="H135" s="255">
        <f>+G135+G136</f>
        <v>7775</v>
      </c>
    </row>
    <row r="136" spans="1:28" ht="19.5" thickBot="1" x14ac:dyDescent="0.3">
      <c r="A136" s="304"/>
      <c r="B136" s="108">
        <v>2</v>
      </c>
      <c r="C136" s="102">
        <v>27568</v>
      </c>
      <c r="D136" s="256"/>
      <c r="E136" s="102">
        <v>5477</v>
      </c>
      <c r="F136" s="256"/>
      <c r="G136" s="102">
        <v>2737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121</v>
      </c>
      <c r="D141" s="110">
        <f t="shared" si="9"/>
        <v>112</v>
      </c>
      <c r="E141" s="110">
        <f t="shared" si="9"/>
        <v>2260</v>
      </c>
      <c r="F141" s="110">
        <f t="shared" si="9"/>
        <v>1425</v>
      </c>
      <c r="G141" s="110">
        <f t="shared" si="9"/>
        <v>3431</v>
      </c>
      <c r="H141" s="110">
        <f t="shared" si="9"/>
        <v>935</v>
      </c>
      <c r="I141" s="111">
        <f t="shared" si="9"/>
        <v>0</v>
      </c>
      <c r="J141" s="297">
        <f>+SUM(B141:I141)</f>
        <v>8284</v>
      </c>
      <c r="M141" s="3">
        <v>0</v>
      </c>
      <c r="N141" s="22">
        <v>121</v>
      </c>
      <c r="O141" s="22">
        <v>112</v>
      </c>
      <c r="P141" s="22">
        <v>2260</v>
      </c>
      <c r="Q141" s="22">
        <v>1425</v>
      </c>
      <c r="R141" s="22">
        <v>3431</v>
      </c>
      <c r="S141" s="22">
        <v>935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1.4606470304200869E-2</v>
      </c>
      <c r="D142" s="113">
        <f t="shared" si="10"/>
        <v>1.3520038628681796E-2</v>
      </c>
      <c r="E142" s="113">
        <f>+IF($J$141=0,"",(E141/$J$141))</f>
        <v>0.27281506518590054</v>
      </c>
      <c r="F142" s="113">
        <f>+IF($J$141=0,"",(F141/$J$141))</f>
        <v>0.17201834862385321</v>
      </c>
      <c r="G142" s="113">
        <f t="shared" si="10"/>
        <v>0.41417189763399326</v>
      </c>
      <c r="H142" s="113">
        <f t="shared" si="10"/>
        <v>0.11286817962337035</v>
      </c>
      <c r="I142" s="114">
        <f>+IF($J$141=0,"",(I141/$J$141))</f>
        <v>0</v>
      </c>
      <c r="J142" s="298"/>
      <c r="M142" s="3">
        <v>0</v>
      </c>
      <c r="N142" s="22">
        <v>9</v>
      </c>
      <c r="O142" s="22">
        <v>89</v>
      </c>
      <c r="P142" s="22">
        <v>1701</v>
      </c>
      <c r="Q142" s="22">
        <v>1597</v>
      </c>
      <c r="R142" s="22">
        <v>3005</v>
      </c>
      <c r="S142" s="22">
        <v>1047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9</v>
      </c>
      <c r="D143" s="116">
        <f t="shared" si="11"/>
        <v>89</v>
      </c>
      <c r="E143" s="116">
        <f t="shared" si="11"/>
        <v>1701</v>
      </c>
      <c r="F143" s="116">
        <f t="shared" si="11"/>
        <v>1597</v>
      </c>
      <c r="G143" s="116">
        <f t="shared" si="11"/>
        <v>3005</v>
      </c>
      <c r="H143" s="116">
        <f t="shared" si="11"/>
        <v>1047</v>
      </c>
      <c r="I143" s="117">
        <f t="shared" si="11"/>
        <v>0</v>
      </c>
      <c r="J143" s="235">
        <f>+SUM(B143:I143)</f>
        <v>7448</v>
      </c>
      <c r="M143" s="3">
        <v>0</v>
      </c>
      <c r="N143" s="22">
        <v>88</v>
      </c>
      <c r="O143" s="22">
        <v>58</v>
      </c>
      <c r="P143" s="22">
        <v>1553</v>
      </c>
      <c r="Q143" s="22">
        <v>1120</v>
      </c>
      <c r="R143" s="22">
        <v>3528</v>
      </c>
      <c r="S143" s="22">
        <v>1129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1.2083780880773362E-3</v>
      </c>
      <c r="D144" s="119">
        <f t="shared" si="12"/>
        <v>1.194951664876477E-2</v>
      </c>
      <c r="E144" s="119">
        <f t="shared" si="12"/>
        <v>0.22838345864661655</v>
      </c>
      <c r="F144" s="119">
        <f t="shared" si="12"/>
        <v>0.21441997851772288</v>
      </c>
      <c r="G144" s="119">
        <f t="shared" si="12"/>
        <v>0.4034640171858217</v>
      </c>
      <c r="H144" s="119">
        <f t="shared" si="12"/>
        <v>0.14057465091299678</v>
      </c>
      <c r="I144" s="120">
        <f t="shared" si="12"/>
        <v>0</v>
      </c>
      <c r="J144" s="236"/>
      <c r="M144" s="3">
        <v>0</v>
      </c>
      <c r="N144" s="3">
        <v>87</v>
      </c>
      <c r="O144" s="3">
        <v>56</v>
      </c>
      <c r="P144" s="3">
        <v>1519</v>
      </c>
      <c r="Q144" s="3">
        <v>1040</v>
      </c>
      <c r="R144" s="3">
        <v>3623</v>
      </c>
      <c r="S144" s="3">
        <v>1185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88</v>
      </c>
      <c r="D145" s="116">
        <f t="shared" si="13"/>
        <v>58</v>
      </c>
      <c r="E145" s="116">
        <f t="shared" si="13"/>
        <v>1553</v>
      </c>
      <c r="F145" s="116">
        <f t="shared" si="13"/>
        <v>1120</v>
      </c>
      <c r="G145" s="116">
        <f t="shared" si="13"/>
        <v>3528</v>
      </c>
      <c r="H145" s="116">
        <f t="shared" si="13"/>
        <v>1129</v>
      </c>
      <c r="I145" s="117">
        <f t="shared" si="13"/>
        <v>0</v>
      </c>
      <c r="J145" s="235">
        <f>+SUM(B145:I145)</f>
        <v>7476</v>
      </c>
      <c r="M145" s="3">
        <v>0</v>
      </c>
      <c r="N145" s="3">
        <v>1</v>
      </c>
      <c r="O145" s="3">
        <v>0</v>
      </c>
      <c r="P145" s="3">
        <v>47</v>
      </c>
      <c r="Q145" s="3">
        <v>2159</v>
      </c>
      <c r="R145" s="3">
        <v>487</v>
      </c>
      <c r="S145" s="3">
        <v>4527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1.1771000535045479E-2</v>
      </c>
      <c r="D146" s="119">
        <f t="shared" si="14"/>
        <v>7.7581594435527021E-3</v>
      </c>
      <c r="E146" s="119">
        <f t="shared" si="14"/>
        <v>0.20773140716960942</v>
      </c>
      <c r="F146" s="119">
        <f t="shared" si="14"/>
        <v>0.14981273408239701</v>
      </c>
      <c r="G146" s="119">
        <f t="shared" si="14"/>
        <v>0.47191011235955055</v>
      </c>
      <c r="H146" s="119">
        <f t="shared" si="14"/>
        <v>0.15101658640984483</v>
      </c>
      <c r="I146" s="120">
        <f t="shared" si="14"/>
        <v>0</v>
      </c>
      <c r="J146" s="236"/>
      <c r="M146" s="3">
        <v>81</v>
      </c>
      <c r="N146" s="3">
        <v>0</v>
      </c>
      <c r="O146" s="3">
        <v>36</v>
      </c>
      <c r="P146" s="3">
        <v>1272</v>
      </c>
      <c r="Q146" s="3">
        <v>1327</v>
      </c>
      <c r="R146" s="3">
        <v>3240</v>
      </c>
      <c r="S146" s="3">
        <v>1461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87</v>
      </c>
      <c r="D147" s="116">
        <f t="shared" si="15"/>
        <v>56</v>
      </c>
      <c r="E147" s="116">
        <f t="shared" si="15"/>
        <v>1519</v>
      </c>
      <c r="F147" s="116">
        <f t="shared" si="15"/>
        <v>1040</v>
      </c>
      <c r="G147" s="116">
        <f t="shared" si="15"/>
        <v>3623</v>
      </c>
      <c r="H147" s="116">
        <f t="shared" si="15"/>
        <v>1185</v>
      </c>
      <c r="I147" s="117">
        <f t="shared" si="15"/>
        <v>0</v>
      </c>
      <c r="J147" s="235">
        <f>+SUM(B147:I147)</f>
        <v>7510</v>
      </c>
      <c r="M147" s="3">
        <v>0</v>
      </c>
      <c r="N147" s="3">
        <v>0</v>
      </c>
      <c r="O147" s="3">
        <v>34</v>
      </c>
      <c r="P147" s="3">
        <v>1448</v>
      </c>
      <c r="Q147" s="3">
        <v>856</v>
      </c>
      <c r="R147" s="3">
        <v>2994</v>
      </c>
      <c r="S147" s="3">
        <v>1440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1.1584553928095872E-2</v>
      </c>
      <c r="D148" s="119">
        <f t="shared" si="16"/>
        <v>7.4567243675099865E-3</v>
      </c>
      <c r="E148" s="119">
        <f t="shared" si="16"/>
        <v>0.2022636484687084</v>
      </c>
      <c r="F148" s="119">
        <f t="shared" si="16"/>
        <v>0.1384820239680426</v>
      </c>
      <c r="G148" s="119">
        <f t="shared" si="16"/>
        <v>0.48242343541944077</v>
      </c>
      <c r="H148" s="119">
        <f t="shared" si="16"/>
        <v>0.15778961384820239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47</v>
      </c>
      <c r="F149" s="116">
        <f t="shared" si="17"/>
        <v>2159</v>
      </c>
      <c r="G149" s="116">
        <f t="shared" si="17"/>
        <v>487</v>
      </c>
      <c r="H149" s="116">
        <f t="shared" si="17"/>
        <v>4527</v>
      </c>
      <c r="I149" s="117">
        <f t="shared" si="17"/>
        <v>0</v>
      </c>
      <c r="J149" s="235">
        <f>+SUM(B149:I149)</f>
        <v>7221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1.3848497438027975E-4</v>
      </c>
      <c r="D150" s="119">
        <f t="shared" si="18"/>
        <v>0</v>
      </c>
      <c r="E150" s="119">
        <f t="shared" si="18"/>
        <v>6.5087937958731475E-3</v>
      </c>
      <c r="F150" s="119">
        <f t="shared" si="18"/>
        <v>0.29898905968702394</v>
      </c>
      <c r="G150" s="119">
        <f t="shared" si="18"/>
        <v>6.744218252319624E-2</v>
      </c>
      <c r="H150" s="119">
        <f t="shared" si="18"/>
        <v>0.62692147901952633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81</v>
      </c>
      <c r="C151" s="116">
        <f t="shared" ref="C151:I151" si="19">+N146</f>
        <v>0</v>
      </c>
      <c r="D151" s="116">
        <f t="shared" si="19"/>
        <v>36</v>
      </c>
      <c r="E151" s="116">
        <f t="shared" si="19"/>
        <v>1272</v>
      </c>
      <c r="F151" s="116">
        <f t="shared" si="19"/>
        <v>1327</v>
      </c>
      <c r="G151" s="116">
        <f t="shared" si="19"/>
        <v>3240</v>
      </c>
      <c r="H151" s="116">
        <f t="shared" si="19"/>
        <v>1461</v>
      </c>
      <c r="I151" s="117">
        <f t="shared" si="19"/>
        <v>0</v>
      </c>
      <c r="J151" s="235">
        <f>+SUM(B151:I151)</f>
        <v>7417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1.0920857489551031E-2</v>
      </c>
      <c r="C152" s="119">
        <f t="shared" ref="C152:I152" si="20">+IF($J$151=0,"",(C151/$J$151))</f>
        <v>0</v>
      </c>
      <c r="D152" s="119">
        <f t="shared" si="20"/>
        <v>4.8537144398004585E-3</v>
      </c>
      <c r="E152" s="119">
        <f t="shared" si="20"/>
        <v>0.17149791020628286</v>
      </c>
      <c r="F152" s="119">
        <f t="shared" si="20"/>
        <v>0.17891330726708912</v>
      </c>
      <c r="G152" s="119">
        <f t="shared" si="20"/>
        <v>0.43683429958204123</v>
      </c>
      <c r="H152" s="119">
        <f t="shared" si="20"/>
        <v>0.19697991101523527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34</v>
      </c>
      <c r="E153" s="122">
        <f t="shared" si="21"/>
        <v>1448</v>
      </c>
      <c r="F153" s="122">
        <f t="shared" si="21"/>
        <v>856</v>
      </c>
      <c r="G153" s="122">
        <f t="shared" si="21"/>
        <v>2994</v>
      </c>
      <c r="H153" s="122">
        <f t="shared" si="21"/>
        <v>1440</v>
      </c>
      <c r="I153" s="123">
        <f t="shared" si="21"/>
        <v>0</v>
      </c>
      <c r="J153" s="259">
        <f>+SUM(B153:I153)</f>
        <v>6772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5.0206733608978149E-3</v>
      </c>
      <c r="E154" s="125">
        <f t="shared" si="22"/>
        <v>0.21382161842882458</v>
      </c>
      <c r="F154" s="125">
        <f t="shared" si="22"/>
        <v>0.12640283520378026</v>
      </c>
      <c r="G154" s="125">
        <f t="shared" si="22"/>
        <v>0.44211458948611931</v>
      </c>
      <c r="H154" s="125">
        <f t="shared" si="22"/>
        <v>0.21264028352037803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6394</v>
      </c>
      <c r="C159" s="83">
        <f t="shared" ref="C159:E159" si="23">+N159</f>
        <v>464</v>
      </c>
      <c r="D159" s="83">
        <f t="shared" si="23"/>
        <v>1421</v>
      </c>
      <c r="E159" s="110">
        <f t="shared" si="23"/>
        <v>5</v>
      </c>
      <c r="F159" s="297">
        <f>+SUM(B159:E159)</f>
        <v>8284</v>
      </c>
      <c r="G159" s="83">
        <f>Q159</f>
        <v>3539</v>
      </c>
      <c r="H159" s="110">
        <f>R159</f>
        <v>4745</v>
      </c>
      <c r="I159" s="297">
        <f>+SUM(G159:H159)</f>
        <v>8284</v>
      </c>
      <c r="J159" s="34"/>
      <c r="M159" s="3">
        <v>6394</v>
      </c>
      <c r="N159" s="3">
        <v>464</v>
      </c>
      <c r="O159" s="3">
        <v>1421</v>
      </c>
      <c r="P159" s="3">
        <v>5</v>
      </c>
      <c r="Q159" s="3">
        <v>3539</v>
      </c>
      <c r="R159" s="3">
        <v>4745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0.77184934814099471</v>
      </c>
      <c r="C160" s="30">
        <f t="shared" ref="C160:E160" si="24">+IF($F$159=0,"",(C159/$F$159))</f>
        <v>5.6011588604538871E-2</v>
      </c>
      <c r="D160" s="30">
        <f t="shared" si="24"/>
        <v>0.17153549010140029</v>
      </c>
      <c r="E160" s="113">
        <f t="shared" si="24"/>
        <v>6.0357315306615159E-4</v>
      </c>
      <c r="F160" s="298"/>
      <c r="G160" s="30">
        <f>+IF($I$159=0,"",(G159/$I$159))</f>
        <v>0.4272090777402221</v>
      </c>
      <c r="H160" s="113">
        <f>+IF($I$159=0,"",(H159/$I$159))</f>
        <v>0.5727909222597779</v>
      </c>
      <c r="I160" s="298"/>
      <c r="J160" s="34"/>
      <c r="M160" s="3">
        <v>5449</v>
      </c>
      <c r="N160" s="3">
        <v>512</v>
      </c>
      <c r="O160" s="3">
        <v>1487</v>
      </c>
      <c r="P160" s="3">
        <v>0</v>
      </c>
      <c r="Q160" s="3">
        <v>3198</v>
      </c>
      <c r="R160" s="3">
        <v>4250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5449</v>
      </c>
      <c r="C161" s="25">
        <f t="shared" ref="C161:E161" si="25">+N160</f>
        <v>512</v>
      </c>
      <c r="D161" s="25">
        <f t="shared" si="25"/>
        <v>1487</v>
      </c>
      <c r="E161" s="116">
        <f t="shared" si="25"/>
        <v>0</v>
      </c>
      <c r="F161" s="235">
        <f>+SUM(B161:E161)</f>
        <v>7448</v>
      </c>
      <c r="G161" s="25">
        <f>Q160</f>
        <v>3198</v>
      </c>
      <c r="H161" s="116">
        <f>R160</f>
        <v>4250</v>
      </c>
      <c r="I161" s="235">
        <f>+SUM(G161:H161)</f>
        <v>7448</v>
      </c>
      <c r="J161" s="34"/>
      <c r="M161" s="3">
        <v>5450</v>
      </c>
      <c r="N161" s="3">
        <v>531</v>
      </c>
      <c r="O161" s="3">
        <v>1495</v>
      </c>
      <c r="P161" s="3">
        <v>0</v>
      </c>
      <c r="Q161" s="3">
        <v>3246</v>
      </c>
      <c r="R161" s="3">
        <v>4230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0.7316058002148228</v>
      </c>
      <c r="C162" s="29">
        <f t="shared" ref="C162:E162" si="26">+IF($F$161=0,"",(C161/$F$161))</f>
        <v>6.8743286788399569E-2</v>
      </c>
      <c r="D162" s="29">
        <f t="shared" si="26"/>
        <v>0.19965091299677765</v>
      </c>
      <c r="E162" s="119">
        <f t="shared" si="26"/>
        <v>0</v>
      </c>
      <c r="F162" s="236"/>
      <c r="G162" s="29">
        <f>+IF($I$161=0,"",(G161/$I$161))</f>
        <v>0.4293770139634801</v>
      </c>
      <c r="H162" s="119">
        <f>+IF($I$161=0,"",(H161/$I$161))</f>
        <v>0.57062298603651984</v>
      </c>
      <c r="I162" s="236"/>
      <c r="J162" s="34"/>
      <c r="M162" s="3">
        <v>5493</v>
      </c>
      <c r="N162" s="3">
        <v>541</v>
      </c>
      <c r="O162" s="3">
        <v>1476</v>
      </c>
      <c r="P162" s="3">
        <v>0</v>
      </c>
      <c r="Q162" s="3">
        <v>3208</v>
      </c>
      <c r="R162" s="3">
        <v>4302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5450</v>
      </c>
      <c r="C163" s="25">
        <f t="shared" ref="C163:E163" si="27">+N161</f>
        <v>531</v>
      </c>
      <c r="D163" s="25">
        <f t="shared" si="27"/>
        <v>1495</v>
      </c>
      <c r="E163" s="116">
        <f t="shared" si="27"/>
        <v>0</v>
      </c>
      <c r="F163" s="235">
        <f>+SUM(B163:E163)</f>
        <v>7476</v>
      </c>
      <c r="G163" s="25">
        <f>Q161</f>
        <v>3246</v>
      </c>
      <c r="H163" s="116">
        <f>R161</f>
        <v>4230</v>
      </c>
      <c r="I163" s="235">
        <f>+SUM(G163:H163)</f>
        <v>7476</v>
      </c>
      <c r="J163" s="34"/>
      <c r="M163" s="3">
        <v>4042</v>
      </c>
      <c r="N163" s="3">
        <v>491</v>
      </c>
      <c r="O163" s="3">
        <v>2688</v>
      </c>
      <c r="P163" s="3">
        <v>0</v>
      </c>
      <c r="Q163" s="3">
        <v>3172</v>
      </c>
      <c r="R163" s="3">
        <v>4049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0.72899946495452117</v>
      </c>
      <c r="C164" s="29">
        <f t="shared" ref="C164:E164" si="28">+IF($F$163=0,"",(C163/$F$163))</f>
        <v>7.102728731942215E-2</v>
      </c>
      <c r="D164" s="29">
        <f t="shared" si="28"/>
        <v>0.19997324772605671</v>
      </c>
      <c r="E164" s="119">
        <f t="shared" si="28"/>
        <v>0</v>
      </c>
      <c r="F164" s="236"/>
      <c r="G164" s="29">
        <f>+IF($I$163=0,"",(G163/$I$163))</f>
        <v>0.43418940609951845</v>
      </c>
      <c r="H164" s="119">
        <f>+IF($I$163=0,"",(H163/$I$163))</f>
        <v>0.5658105939004815</v>
      </c>
      <c r="I164" s="236"/>
      <c r="J164" s="34"/>
      <c r="M164" s="3">
        <v>5237</v>
      </c>
      <c r="N164" s="3">
        <v>518</v>
      </c>
      <c r="O164" s="3">
        <v>1662</v>
      </c>
      <c r="P164" s="3">
        <v>0</v>
      </c>
      <c r="Q164" s="3">
        <v>3252</v>
      </c>
      <c r="R164" s="3">
        <v>4165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5493</v>
      </c>
      <c r="C165" s="19">
        <f t="shared" ref="C165:E165" si="29">+N162</f>
        <v>541</v>
      </c>
      <c r="D165" s="19">
        <f t="shared" si="29"/>
        <v>1476</v>
      </c>
      <c r="E165" s="122">
        <f t="shared" si="29"/>
        <v>0</v>
      </c>
      <c r="F165" s="235">
        <f>+SUM(B165:E165)</f>
        <v>7510</v>
      </c>
      <c r="G165" s="25">
        <f>Q162</f>
        <v>3208</v>
      </c>
      <c r="H165" s="116">
        <f>R162</f>
        <v>4302</v>
      </c>
      <c r="I165" s="235">
        <f>+SUM(G165:H165)</f>
        <v>7510</v>
      </c>
      <c r="J165" s="34"/>
      <c r="M165" s="3">
        <v>0</v>
      </c>
      <c r="N165" s="3">
        <v>268</v>
      </c>
      <c r="O165" s="3">
        <v>6504</v>
      </c>
      <c r="P165" s="3">
        <v>0</v>
      </c>
      <c r="Q165" s="3">
        <v>2970</v>
      </c>
      <c r="R165" s="3">
        <v>3802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0.73142476697736347</v>
      </c>
      <c r="C166" s="29">
        <f>+IF($F$165=0,"",(C165/$F$165))</f>
        <v>7.2037283621837547E-2</v>
      </c>
      <c r="D166" s="29">
        <f t="shared" ref="D166:E166" si="30">+IF($F$165=0,"",(D165/$F$165))</f>
        <v>0.19653794940079894</v>
      </c>
      <c r="E166" s="119">
        <f t="shared" si="30"/>
        <v>0</v>
      </c>
      <c r="F166" s="236"/>
      <c r="G166" s="29">
        <f>+IF($I$165=0,"",(G165/$I$165))</f>
        <v>0.42716378162450064</v>
      </c>
      <c r="H166" s="119">
        <f>+IF($I$165=0,"",(H165/$I$165))</f>
        <v>0.57283621837549936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4042</v>
      </c>
      <c r="C167" s="19">
        <f t="shared" ref="C167:E167" si="31">+N163</f>
        <v>491</v>
      </c>
      <c r="D167" s="19">
        <f t="shared" si="31"/>
        <v>2688</v>
      </c>
      <c r="E167" s="122">
        <f t="shared" si="31"/>
        <v>0</v>
      </c>
      <c r="F167" s="235">
        <f>+SUM(B167:E167)</f>
        <v>7221</v>
      </c>
      <c r="G167" s="25">
        <f>Q163</f>
        <v>3172</v>
      </c>
      <c r="H167" s="116">
        <f>R163</f>
        <v>4049</v>
      </c>
      <c r="I167" s="235">
        <f>+SUM(G167:H167)</f>
        <v>7221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0.55975626644509069</v>
      </c>
      <c r="C168" s="29">
        <f>+IF($F$167=0,"",(C167/$F$167))</f>
        <v>6.7996122420717356E-2</v>
      </c>
      <c r="D168" s="29">
        <f>+IF($F$167=0,"",(D167/$F$167))</f>
        <v>0.37224761113419191</v>
      </c>
      <c r="E168" s="119">
        <f>+IF($F$167=0,"",(E167/$F$167))</f>
        <v>0</v>
      </c>
      <c r="F168" s="236"/>
      <c r="G168" s="29">
        <f>+IF($I$167=0,"",(G167/$I$167))</f>
        <v>0.43927433873424732</v>
      </c>
      <c r="H168" s="119">
        <f>+IF($I$167=0,"",(H167/$I$167))</f>
        <v>0.56072566126575263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5237</v>
      </c>
      <c r="C169" s="19">
        <f t="shared" ref="C169:E169" si="32">+N164</f>
        <v>518</v>
      </c>
      <c r="D169" s="19">
        <f t="shared" si="32"/>
        <v>1662</v>
      </c>
      <c r="E169" s="122">
        <f t="shared" si="32"/>
        <v>0</v>
      </c>
      <c r="F169" s="235">
        <f>+SUM(B169:E169)</f>
        <v>7417</v>
      </c>
      <c r="G169" s="25">
        <f>Q164</f>
        <v>3252</v>
      </c>
      <c r="H169" s="116">
        <f>R164</f>
        <v>4165</v>
      </c>
      <c r="I169" s="277">
        <f>+SUM(G169:H169)</f>
        <v>7417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0.70608062558986118</v>
      </c>
      <c r="C170" s="29">
        <f>+IF($F$169=0,"",(C169/$F$169))</f>
        <v>6.9839557772684371E-2</v>
      </c>
      <c r="D170" s="29">
        <f>+IF($F$169=0,"",(D169/$F$169))</f>
        <v>0.22407981663745449</v>
      </c>
      <c r="E170" s="119">
        <f>+IF($F$169=0,"",(E169/$F$169))</f>
        <v>0</v>
      </c>
      <c r="F170" s="236"/>
      <c r="G170" s="29">
        <f>+IF($I$169=0,"",(G169/$I$169))</f>
        <v>0.43845220439530808</v>
      </c>
      <c r="H170" s="119">
        <f>+IF($I$169=0,"",(H169/$I$169))</f>
        <v>0.56154779560469192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268</v>
      </c>
      <c r="D171" s="19">
        <f t="shared" si="33"/>
        <v>6504</v>
      </c>
      <c r="E171" s="122">
        <f t="shared" si="33"/>
        <v>0</v>
      </c>
      <c r="F171" s="259">
        <f>+SUM(B171:E171)</f>
        <v>6772</v>
      </c>
      <c r="G171" s="19">
        <f>Q165</f>
        <v>2970</v>
      </c>
      <c r="H171" s="122">
        <f>R165</f>
        <v>3802</v>
      </c>
      <c r="I171" s="259">
        <f>+SUM(G171:H171)</f>
        <v>6772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</v>
      </c>
      <c r="C172" s="127">
        <f t="shared" ref="C172:E172" si="34">+IF($F$171=0,"",(C171/$F$171))</f>
        <v>3.9574719432959246E-2</v>
      </c>
      <c r="D172" s="127">
        <f t="shared" si="34"/>
        <v>0.9604252805670408</v>
      </c>
      <c r="E172" s="125">
        <f t="shared" si="34"/>
        <v>0</v>
      </c>
      <c r="F172" s="260"/>
      <c r="G172" s="127">
        <f>+IF($I$171=0,"",(G171/$I$171))</f>
        <v>0.4385705847607797</v>
      </c>
      <c r="H172" s="125">
        <f>+IF($I$171=0,"",(H171/$I$171))</f>
        <v>0.5614294152392203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1297</v>
      </c>
      <c r="C178" s="19">
        <f t="shared" ref="C178:G178" si="35">+N178</f>
        <v>593</v>
      </c>
      <c r="D178" s="19">
        <f t="shared" si="35"/>
        <v>6394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8284</v>
      </c>
      <c r="I178" s="21"/>
      <c r="J178" s="21"/>
      <c r="K178" s="3"/>
      <c r="L178" s="3"/>
      <c r="M178" s="3">
        <v>1297</v>
      </c>
      <c r="N178" s="3">
        <v>593</v>
      </c>
      <c r="O178" s="43">
        <v>6394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0.15656687590535973</v>
      </c>
      <c r="C179" s="30">
        <f t="shared" ref="C179:G179" si="36">+IF($H$178=0,"",(C178/$H$178))</f>
        <v>7.1583775953645581E-2</v>
      </c>
      <c r="D179" s="30">
        <f t="shared" si="36"/>
        <v>0.77184934814099471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1314</v>
      </c>
      <c r="N179" s="3">
        <v>676</v>
      </c>
      <c r="O179" s="43">
        <v>5458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1314</v>
      </c>
      <c r="C180" s="25">
        <f t="shared" ref="C180:G180" si="37">+N179</f>
        <v>676</v>
      </c>
      <c r="D180" s="25">
        <f t="shared" si="37"/>
        <v>5458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7448</v>
      </c>
      <c r="I180" s="20"/>
      <c r="J180" s="20"/>
      <c r="K180" s="3"/>
      <c r="L180" s="3"/>
      <c r="M180" s="3">
        <v>1386</v>
      </c>
      <c r="N180" s="3">
        <v>640</v>
      </c>
      <c r="O180" s="43">
        <v>5450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0.17642320085929108</v>
      </c>
      <c r="C181" s="29">
        <f t="shared" ref="C181:G181" si="38">+IF($H$180=0,"",(C180/$H$180))</f>
        <v>9.0762620837808811E-2</v>
      </c>
      <c r="D181" s="29">
        <f t="shared" si="38"/>
        <v>0.73281417830290008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1350</v>
      </c>
      <c r="N181" s="3">
        <v>667</v>
      </c>
      <c r="O181" s="43">
        <v>5493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1386</v>
      </c>
      <c r="C182" s="25">
        <f t="shared" ref="C182:G182" si="39">+N180</f>
        <v>640</v>
      </c>
      <c r="D182" s="25">
        <f t="shared" si="39"/>
        <v>5450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7476</v>
      </c>
      <c r="I182" s="20"/>
      <c r="J182" s="20"/>
      <c r="K182" s="3"/>
      <c r="L182" s="3"/>
      <c r="M182" s="3">
        <v>1244</v>
      </c>
      <c r="N182" s="3">
        <v>0</v>
      </c>
      <c r="O182" s="43">
        <v>5208</v>
      </c>
      <c r="P182" s="43">
        <v>768</v>
      </c>
      <c r="Q182" s="43">
        <v>1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0.1853932584269663</v>
      </c>
      <c r="C183" s="29">
        <f t="shared" ref="C183:G183" si="40">+IF($H$182=0,"",(C182/$H$182))</f>
        <v>8.5607276618512571E-2</v>
      </c>
      <c r="D183" s="29">
        <f t="shared" si="40"/>
        <v>0.72899946495452117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1368</v>
      </c>
      <c r="N183" s="3">
        <v>0</v>
      </c>
      <c r="O183" s="43">
        <v>5237</v>
      </c>
      <c r="P183" s="43">
        <v>764</v>
      </c>
      <c r="Q183" s="43">
        <v>48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1350</v>
      </c>
      <c r="C184" s="25">
        <f t="shared" ref="C184:G184" si="41">+N181</f>
        <v>667</v>
      </c>
      <c r="D184" s="25">
        <f t="shared" si="41"/>
        <v>5493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7510</v>
      </c>
      <c r="I184" s="20"/>
      <c r="J184" s="20"/>
      <c r="K184" s="20"/>
      <c r="L184" s="20"/>
      <c r="M184" s="3">
        <v>1165</v>
      </c>
      <c r="N184" s="3">
        <v>0</v>
      </c>
      <c r="O184" s="43">
        <v>5084</v>
      </c>
      <c r="P184" s="43">
        <v>523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0.17976031957390146</v>
      </c>
      <c r="C185" s="29">
        <f t="shared" ref="C185:G185" si="42">+IF($H$184=0,"",(C184/$H$184))</f>
        <v>8.8814913448735017E-2</v>
      </c>
      <c r="D185" s="29">
        <f t="shared" si="42"/>
        <v>0.73142476697736347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1244</v>
      </c>
      <c r="C186" s="25">
        <f t="shared" ref="C186:G186" si="43">N182</f>
        <v>0</v>
      </c>
      <c r="D186" s="25">
        <f t="shared" si="43"/>
        <v>5208</v>
      </c>
      <c r="E186" s="25">
        <f t="shared" si="43"/>
        <v>768</v>
      </c>
      <c r="F186" s="25">
        <f t="shared" si="43"/>
        <v>1</v>
      </c>
      <c r="G186" s="116">
        <f t="shared" si="43"/>
        <v>0</v>
      </c>
      <c r="H186" s="235">
        <f>+SUM(B186:G186)</f>
        <v>7221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0.17227530812906799</v>
      </c>
      <c r="C187" s="29">
        <f t="shared" si="44"/>
        <v>0</v>
      </c>
      <c r="D187" s="29">
        <f t="shared" si="44"/>
        <v>0.72122974657249683</v>
      </c>
      <c r="E187" s="29">
        <f t="shared" si="44"/>
        <v>0.10635646032405484</v>
      </c>
      <c r="F187" s="29">
        <f t="shared" si="44"/>
        <v>1.3848497438027975E-4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1368</v>
      </c>
      <c r="C188" s="25">
        <f t="shared" ref="C188:G188" si="45">N183</f>
        <v>0</v>
      </c>
      <c r="D188" s="25">
        <f t="shared" si="45"/>
        <v>5237</v>
      </c>
      <c r="E188" s="25">
        <f t="shared" si="45"/>
        <v>764</v>
      </c>
      <c r="F188" s="25">
        <f t="shared" si="45"/>
        <v>48</v>
      </c>
      <c r="G188" s="116">
        <f t="shared" si="45"/>
        <v>0</v>
      </c>
      <c r="H188" s="235">
        <f>+SUM(B188:G188)</f>
        <v>7417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0.18444114871241743</v>
      </c>
      <c r="C189" s="29">
        <f t="shared" si="46"/>
        <v>0</v>
      </c>
      <c r="D189" s="29">
        <f t="shared" si="46"/>
        <v>0.70608062558986118</v>
      </c>
      <c r="E189" s="29">
        <f t="shared" si="46"/>
        <v>0.10300660644465418</v>
      </c>
      <c r="F189" s="29">
        <f t="shared" si="46"/>
        <v>6.4716192530672777E-3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1165</v>
      </c>
      <c r="C190" s="25">
        <f t="shared" ref="C190:G190" si="47">N184</f>
        <v>0</v>
      </c>
      <c r="D190" s="25">
        <f t="shared" si="47"/>
        <v>5084</v>
      </c>
      <c r="E190" s="25">
        <f t="shared" si="47"/>
        <v>523</v>
      </c>
      <c r="F190" s="25">
        <f t="shared" si="47"/>
        <v>0</v>
      </c>
      <c r="G190" s="116">
        <f t="shared" si="47"/>
        <v>0</v>
      </c>
      <c r="H190" s="235">
        <f>+SUM(B190:G190)</f>
        <v>6772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0.17203189604252805</v>
      </c>
      <c r="C191" s="127">
        <f>+IF($H$190=0,"",(C190/$H$190))</f>
        <v>0</v>
      </c>
      <c r="D191" s="127">
        <f t="shared" ref="D191:G191" si="48">+IF($H$190=0,"",(D190/$H$190))</f>
        <v>0.75073833431777914</v>
      </c>
      <c r="E191" s="127">
        <f t="shared" si="48"/>
        <v>7.7229769639692858E-2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118</v>
      </c>
      <c r="D196" s="64">
        <v>214</v>
      </c>
      <c r="E196" s="64">
        <v>86</v>
      </c>
      <c r="F196" s="64">
        <v>53</v>
      </c>
      <c r="G196" s="64">
        <v>10</v>
      </c>
      <c r="H196" s="65">
        <v>144</v>
      </c>
      <c r="I196" s="65">
        <v>213</v>
      </c>
      <c r="J196" s="66">
        <v>61</v>
      </c>
      <c r="K196" s="66">
        <v>77</v>
      </c>
      <c r="L196" s="66">
        <v>49</v>
      </c>
      <c r="M196" s="68">
        <v>41</v>
      </c>
      <c r="AK196" s="1"/>
    </row>
    <row r="197" spans="1:37" ht="18.75" x14ac:dyDescent="0.25">
      <c r="A197" s="233" t="s">
        <v>3</v>
      </c>
      <c r="B197" s="234"/>
      <c r="C197" s="69">
        <v>298</v>
      </c>
      <c r="D197" s="15">
        <v>612</v>
      </c>
      <c r="E197" s="15">
        <v>265</v>
      </c>
      <c r="F197" s="15">
        <v>283</v>
      </c>
      <c r="G197" s="15">
        <v>321</v>
      </c>
      <c r="H197" s="28">
        <v>363</v>
      </c>
      <c r="I197" s="28">
        <v>298</v>
      </c>
      <c r="J197" s="33">
        <v>118</v>
      </c>
      <c r="K197" s="33">
        <v>156</v>
      </c>
      <c r="L197" s="33">
        <v>92</v>
      </c>
      <c r="M197" s="70">
        <v>94</v>
      </c>
      <c r="AK197" s="1"/>
    </row>
    <row r="198" spans="1:37" ht="18.75" x14ac:dyDescent="0.25">
      <c r="A198" s="233" t="s">
        <v>4</v>
      </c>
      <c r="B198" s="234"/>
      <c r="C198" s="69">
        <v>3666</v>
      </c>
      <c r="D198" s="15">
        <v>3922</v>
      </c>
      <c r="E198" s="15">
        <v>4015</v>
      </c>
      <c r="F198" s="15">
        <v>3974</v>
      </c>
      <c r="G198" s="15">
        <v>3522</v>
      </c>
      <c r="H198" s="28">
        <v>4086</v>
      </c>
      <c r="I198" s="28">
        <v>3958</v>
      </c>
      <c r="J198" s="33">
        <v>2906</v>
      </c>
      <c r="K198" s="33">
        <v>2667</v>
      </c>
      <c r="L198" s="33">
        <v>3632</v>
      </c>
      <c r="M198" s="70">
        <v>3774</v>
      </c>
      <c r="AK198" s="1"/>
    </row>
    <row r="199" spans="1:37" ht="18.75" x14ac:dyDescent="0.25">
      <c r="A199" s="233" t="s">
        <v>5</v>
      </c>
      <c r="B199" s="234"/>
      <c r="C199" s="69">
        <v>580</v>
      </c>
      <c r="D199" s="15">
        <v>664</v>
      </c>
      <c r="E199" s="15">
        <v>660</v>
      </c>
      <c r="F199" s="15">
        <v>639</v>
      </c>
      <c r="G199" s="15">
        <v>719</v>
      </c>
      <c r="H199" s="28">
        <v>820</v>
      </c>
      <c r="I199" s="28">
        <v>795</v>
      </c>
      <c r="J199" s="33">
        <v>774</v>
      </c>
      <c r="K199" s="33">
        <v>593</v>
      </c>
      <c r="L199" s="33">
        <v>753</v>
      </c>
      <c r="M199" s="70">
        <v>588</v>
      </c>
      <c r="AK199" s="1"/>
    </row>
    <row r="200" spans="1:37" ht="18.75" x14ac:dyDescent="0.25">
      <c r="A200" s="233" t="s">
        <v>6</v>
      </c>
      <c r="B200" s="234"/>
      <c r="C200" s="69">
        <v>268</v>
      </c>
      <c r="D200" s="15">
        <v>307</v>
      </c>
      <c r="E200" s="15">
        <v>422</v>
      </c>
      <c r="F200" s="15">
        <v>387</v>
      </c>
      <c r="G200" s="15">
        <v>446</v>
      </c>
      <c r="H200" s="28">
        <v>486</v>
      </c>
      <c r="I200" s="28">
        <v>474</v>
      </c>
      <c r="J200" s="33">
        <v>405</v>
      </c>
      <c r="K200" s="33">
        <v>508</v>
      </c>
      <c r="L200" s="33">
        <v>363</v>
      </c>
      <c r="M200" s="70">
        <v>531</v>
      </c>
      <c r="AK200" s="1"/>
    </row>
    <row r="201" spans="1:37" ht="18.75" x14ac:dyDescent="0.25">
      <c r="A201" s="233" t="s">
        <v>7</v>
      </c>
      <c r="B201" s="234"/>
      <c r="C201" s="69">
        <v>49</v>
      </c>
      <c r="D201" s="15">
        <v>65</v>
      </c>
      <c r="E201" s="15">
        <v>47</v>
      </c>
      <c r="F201" s="15">
        <v>67</v>
      </c>
      <c r="G201" s="15">
        <v>72</v>
      </c>
      <c r="H201" s="28">
        <v>108</v>
      </c>
      <c r="I201" s="28">
        <v>93</v>
      </c>
      <c r="J201" s="33">
        <v>85</v>
      </c>
      <c r="K201" s="33">
        <v>96</v>
      </c>
      <c r="L201" s="33">
        <v>80</v>
      </c>
      <c r="M201" s="70">
        <v>85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4979</v>
      </c>
      <c r="D202" s="158">
        <f t="shared" si="49"/>
        <v>5784</v>
      </c>
      <c r="E202" s="158">
        <f t="shared" si="49"/>
        <v>5495</v>
      </c>
      <c r="F202" s="158">
        <f t="shared" si="49"/>
        <v>5403</v>
      </c>
      <c r="G202" s="158">
        <f t="shared" si="49"/>
        <v>5090</v>
      </c>
      <c r="H202" s="158">
        <f t="shared" si="49"/>
        <v>6007</v>
      </c>
      <c r="I202" s="158">
        <f t="shared" si="49"/>
        <v>5831</v>
      </c>
      <c r="J202" s="158">
        <f t="shared" si="49"/>
        <v>4349</v>
      </c>
      <c r="K202" s="158">
        <f t="shared" ref="K202:L202" si="50">+SUM(K196:K201)</f>
        <v>4097</v>
      </c>
      <c r="L202" s="158">
        <f t="shared" si="50"/>
        <v>4969</v>
      </c>
      <c r="M202" s="179">
        <f>+SUM(M196:M201)</f>
        <v>5113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0.2424242424242424</v>
      </c>
      <c r="E208" s="134"/>
      <c r="F208" s="186">
        <v>0.25899280575539568</v>
      </c>
      <c r="G208" s="187"/>
      <c r="H208" s="186">
        <v>0.38834951456310679</v>
      </c>
      <c r="I208" s="186"/>
      <c r="J208" s="192">
        <v>0.63793103448275867</v>
      </c>
      <c r="K208" s="201"/>
      <c r="L208" s="186">
        <v>0.81081081081081086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0.76175548589341691</v>
      </c>
      <c r="E209" s="187"/>
      <c r="F209" s="186">
        <v>0.75139664804469275</v>
      </c>
      <c r="G209" s="187"/>
      <c r="H209" s="186">
        <v>0.77319587628865982</v>
      </c>
      <c r="I209" s="186"/>
      <c r="J209" s="194">
        <v>0.78632478632478631</v>
      </c>
      <c r="K209" s="202"/>
      <c r="L209" s="186">
        <v>0.70129870129870131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0.83659957627118642</v>
      </c>
      <c r="E210" s="187"/>
      <c r="F210" s="186">
        <v>0.83583842179426959</v>
      </c>
      <c r="G210" s="187"/>
      <c r="H210" s="186">
        <v>0.83062054933875895</v>
      </c>
      <c r="I210" s="186"/>
      <c r="J210" s="194">
        <v>0.75900277008310246</v>
      </c>
      <c r="K210" s="202"/>
      <c r="L210" s="186">
        <v>0.80135951661631422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0.95150501672240806</v>
      </c>
      <c r="E211" s="187"/>
      <c r="F211" s="186">
        <v>0.94668587896253598</v>
      </c>
      <c r="G211" s="187"/>
      <c r="H211" s="186">
        <v>0.94351145038167938</v>
      </c>
      <c r="I211" s="186"/>
      <c r="J211" s="194">
        <v>0.92476489028213171</v>
      </c>
      <c r="K211" s="202"/>
      <c r="L211" s="186">
        <v>0.92672413793103448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>
        <v>0.95614035087719296</v>
      </c>
      <c r="E212" s="187"/>
      <c r="F212" s="186">
        <v>0.97744360902255634</v>
      </c>
      <c r="G212" s="187"/>
      <c r="H212" s="186">
        <v>0.97777777777777775</v>
      </c>
      <c r="I212" s="186"/>
      <c r="J212" s="194">
        <v>0.98290598290598286</v>
      </c>
      <c r="K212" s="202"/>
      <c r="L212" s="186">
        <v>1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0.95270270270270274</v>
      </c>
      <c r="E213" s="187"/>
      <c r="F213" s="186">
        <v>0.94855967078189296</v>
      </c>
      <c r="G213" s="187"/>
      <c r="H213" s="186">
        <v>0.930379746835443</v>
      </c>
      <c r="I213" s="186"/>
      <c r="J213" s="194">
        <v>0.94059405940594054</v>
      </c>
      <c r="K213" s="202"/>
      <c r="L213" s="186">
        <v>0.952755905511811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>
        <v>0.94444444444444442</v>
      </c>
      <c r="E214" s="190"/>
      <c r="F214" s="189">
        <v>0.95495495495495497</v>
      </c>
      <c r="G214" s="190"/>
      <c r="H214" s="189">
        <v>0.91397849462365588</v>
      </c>
      <c r="I214" s="189"/>
      <c r="J214" s="203">
        <v>0.88235294117647056</v>
      </c>
      <c r="K214" s="204"/>
      <c r="L214" s="189">
        <v>0.95833333333333337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126</v>
      </c>
      <c r="E219" s="196"/>
      <c r="F219" s="195" t="s">
        <v>123</v>
      </c>
      <c r="G219" s="196"/>
      <c r="H219" s="195" t="s">
        <v>123</v>
      </c>
      <c r="I219" s="196"/>
      <c r="J219" s="195" t="s">
        <v>123</v>
      </c>
      <c r="K219" s="196"/>
      <c r="L219" s="195" t="s">
        <v>127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129</v>
      </c>
      <c r="G222" s="187"/>
      <c r="H222" s="193" t="s">
        <v>130</v>
      </c>
      <c r="I222" s="187"/>
      <c r="J222" s="193" t="s">
        <v>130</v>
      </c>
      <c r="K222" s="187"/>
      <c r="L222" s="193" t="s">
        <v>130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131</v>
      </c>
      <c r="E223" s="187"/>
      <c r="F223" s="193" t="s">
        <v>132</v>
      </c>
      <c r="G223" s="187"/>
      <c r="H223" s="193" t="s">
        <v>132</v>
      </c>
      <c r="I223" s="187"/>
      <c r="J223" s="193" t="s">
        <v>131</v>
      </c>
      <c r="K223" s="187"/>
      <c r="L223" s="193" t="s">
        <v>131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129</v>
      </c>
      <c r="E224" s="187"/>
      <c r="F224" s="193" t="s">
        <v>129</v>
      </c>
      <c r="G224" s="187"/>
      <c r="H224" s="193" t="s">
        <v>129</v>
      </c>
      <c r="I224" s="187"/>
      <c r="J224" s="193" t="s">
        <v>129</v>
      </c>
      <c r="K224" s="187"/>
      <c r="L224" s="193" t="s">
        <v>130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133</v>
      </c>
      <c r="E225" s="190"/>
      <c r="F225" s="199" t="s">
        <v>133</v>
      </c>
      <c r="G225" s="190"/>
      <c r="H225" s="199" t="s">
        <v>134</v>
      </c>
      <c r="I225" s="190"/>
      <c r="J225" s="199" t="s">
        <v>134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2023-09-03T19:16:27Z</dcterms:modified>
</cp:coreProperties>
</file>