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471F3CFB-EE97-487D-B25F-935D56597D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<sst xmlns="http://schemas.openxmlformats.org/spreadsheetml/2006/main" count="245" uniqueCount="133">
  <si>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</si>
  <si>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</si>
  <si>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</si>
  <si>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</si>
  <si>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</si>
  <si>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</si>
  <si>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</si>
  <si>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</si>
  <si>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</si>
  <si>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</si>
  <si>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</si>
  <si>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</si>
  <si>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</si>
  <si>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</si>
  <si>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</si>
  <si>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</si>
  <si>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</si>
  <si>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</si>
  <si>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</si>
  <si>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</si>
  <si>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</si>
  <si>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</si>
  <si>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</si>
  <si>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</si>
  <si>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</si>
  <si>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</si>
  <si>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</si>
  <si>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</si>
  <si>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</si>
  <si>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</si>
  <si>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</si>
  <si>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</si>
  <si>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</si>
  <si>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</si>
  <si>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</si>
  <si>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</si>
  <si>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</si>
  <si>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</si>
  <si>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</si>
  <si>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</si>
  <si>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</si>
  <si>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</si>
  <si>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</si>
  <si>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</si>
  <si>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</si>
  <si>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</si>
  <si>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</si>
  <si>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</si>
  <si>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</si>
  <si>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</si>
  <si>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</si>
  <si>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</si>
  <si>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</si>
  <si>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</si>
  <si>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</si>
  <si>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</si>
  <si>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</si>
  <si>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</si>
  <si>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</si>
  <si>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</si>
  <si>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</si>
  <si>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</si>
  <si>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</si>
  <si>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</si>
  <si>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</si>
  <si>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</si>
  <si>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</si>
  <si>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</si>
  <si>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</si>
  <si>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</si>
  <si>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</si>
  <si>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</si>
  <si>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</si>
  <si>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</si>
  <si>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</si>
  <si>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</si>
  <si>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</si>
  <si>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</si>
  <si>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</si>
  <si>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</si>
  <si>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</si>
  <si>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</si>
  <si>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</si>
  <si>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</si>
  <si>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</si>
  <si>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</si>
  <si>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</si>
  <si>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</si>
  <si>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</si>
  <si>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</si>
  <si>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</si>
  <si>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</si>
  <si>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</si>
  <si>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</si>
  <si>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</si>
  <si>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</si>
  <si>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</si>
  <si>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</si>
  <si>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</si>
  <si>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</si>
  <si>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</si>
  <si>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</si>
  <si>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</si>
  <si>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</si>
  <si>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</si>
  <si>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</si>
  <si>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</si>
  <si>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</si>
  <si>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</si>
  <si>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</si>
  <si>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</si>
  <si>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</si>
  <si>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</si>
  <si>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</si>
  <si>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</si>
  <si>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</si>
  <si>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</si>
  <si>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</si>
  <si>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</si>
  <si>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</si>
  <si>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</si>
  <si>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</si>
  <si>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U</t>
  </si>
  <si>
    <t>Entre 1 y 1,5 SMMLV</t>
  </si>
  <si>
    <t>SI</t>
  </si>
  <si>
    <t>Entre 1,5 y 2 SMMLV</t>
  </si>
  <si>
    <t>Entre 4 y 4,5 SMMLV</t>
  </si>
  <si>
    <t>Entre 3,5 y 4 SMMLV</t>
  </si>
  <si>
    <t>Entre 5 y 6 SMMLV</t>
  </si>
  <si>
    <t>UNIVERSIDAD DEL ATLANTICO</t>
  </si>
  <si>
    <t>-</t>
  </si>
  <si>
    <t>Entre 3 y 3,5 SMMLV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</si>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</sst>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DEL ATLANTICO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121</v>
      </c>
      <c r="C11" s="3" t="s">
        <v>122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DEL ATLANTICO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22315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22279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36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62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5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0.11738589948499378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0.60548994573890835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18168</v>
      </c>
      <c r="D32" s="56">
        <v>19822</v>
      </c>
      <c r="E32" s="56">
        <v>20837</v>
      </c>
      <c r="F32" s="56">
        <v>21415</v>
      </c>
      <c r="G32" s="56">
        <v>21445</v>
      </c>
      <c r="H32" s="57">
        <v>22264</v>
      </c>
      <c r="I32" s="57">
        <v>23657</v>
      </c>
      <c r="J32" s="58">
        <v>21775</v>
      </c>
      <c r="K32" s="58">
        <v>20525</v>
      </c>
      <c r="L32" s="58">
        <v>21306</v>
      </c>
      <c r="M32" s="61">
        <v>22279</v>
      </c>
    </row>
    <row r="33" spans="1:14" ht="18.75" x14ac:dyDescent="0.25">
      <c r="A33" s="275" t="s">
        <v>24</v>
      </c>
      <c r="B33" s="276"/>
      <c r="C33" s="60">
        <v>181</v>
      </c>
      <c r="D33" s="12">
        <v>299</v>
      </c>
      <c r="E33" s="12">
        <v>77</v>
      </c>
      <c r="F33" s="12">
        <v>157</v>
      </c>
      <c r="G33" s="12">
        <v>206</v>
      </c>
      <c r="H33" s="27">
        <v>271</v>
      </c>
      <c r="I33" s="27">
        <v>542</v>
      </c>
      <c r="J33" s="32">
        <v>569</v>
      </c>
      <c r="K33" s="32">
        <v>0</v>
      </c>
      <c r="L33" s="32" t="s">
        <v>130</v>
      </c>
      <c r="M33" s="62">
        <v>36</v>
      </c>
    </row>
    <row r="34" spans="1:14" ht="19.5" thickBot="1" x14ac:dyDescent="0.3">
      <c r="A34" s="250" t="s">
        <v>8</v>
      </c>
      <c r="B34" s="251"/>
      <c r="C34" s="171">
        <f>+SUM(C32:C33)</f>
        <v>18349</v>
      </c>
      <c r="D34" s="172">
        <f t="shared" ref="D34:H34" si="0">+SUM(D32:D33)</f>
        <v>20121</v>
      </c>
      <c r="E34" s="172">
        <f t="shared" si="0"/>
        <v>20914</v>
      </c>
      <c r="F34" s="172">
        <f t="shared" si="0"/>
        <v>21572</v>
      </c>
      <c r="G34" s="172">
        <f t="shared" si="0"/>
        <v>21651</v>
      </c>
      <c r="H34" s="175">
        <f t="shared" si="0"/>
        <v>22535</v>
      </c>
      <c r="I34" s="175">
        <f>+SUM(I32:I33)</f>
        <v>24199</v>
      </c>
      <c r="J34" s="166">
        <f>+SUM(J32:J33)</f>
        <v>22344</v>
      </c>
      <c r="K34" s="166">
        <f>+SUM(K32:K33)</f>
        <v>20525</v>
      </c>
      <c r="L34" s="166">
        <f>+SUM(L32:L33)</f>
        <v>21306</v>
      </c>
      <c r="M34" s="167">
        <f>+SUM(M32:M33)</f>
        <v>22315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275</v>
      </c>
      <c r="D39" s="64">
        <v>322</v>
      </c>
      <c r="E39" s="64">
        <v>319</v>
      </c>
      <c r="F39" s="64">
        <v>321</v>
      </c>
      <c r="G39" s="64">
        <v>388</v>
      </c>
      <c r="H39" s="65">
        <v>536</v>
      </c>
      <c r="I39" s="65">
        <v>598</v>
      </c>
      <c r="J39" s="66">
        <v>510</v>
      </c>
      <c r="K39" s="66">
        <v>510</v>
      </c>
      <c r="L39" s="66">
        <v>539</v>
      </c>
      <c r="M39" s="68">
        <v>618</v>
      </c>
      <c r="N39" s="42"/>
    </row>
    <row r="40" spans="1:14" ht="18.75" x14ac:dyDescent="0.25">
      <c r="A40" s="241" t="s">
        <v>3</v>
      </c>
      <c r="B40" s="242"/>
      <c r="C40" s="69">
        <v>61</v>
      </c>
      <c r="D40" s="15">
        <v>128</v>
      </c>
      <c r="E40" s="15">
        <v>164</v>
      </c>
      <c r="F40" s="15">
        <v>187</v>
      </c>
      <c r="G40" s="15">
        <v>131</v>
      </c>
      <c r="H40" s="28">
        <v>129</v>
      </c>
      <c r="I40" s="28">
        <v>337</v>
      </c>
      <c r="J40" s="33">
        <v>371</v>
      </c>
      <c r="K40" s="33">
        <v>148</v>
      </c>
      <c r="L40" s="33">
        <v>44</v>
      </c>
      <c r="M40" s="70">
        <v>239</v>
      </c>
      <c r="N40" s="42"/>
    </row>
    <row r="41" spans="1:14" ht="18.75" x14ac:dyDescent="0.25">
      <c r="A41" s="241" t="s">
        <v>4</v>
      </c>
      <c r="B41" s="242"/>
      <c r="C41" s="69">
        <v>17832</v>
      </c>
      <c r="D41" s="15">
        <v>19372</v>
      </c>
      <c r="E41" s="15">
        <v>20354</v>
      </c>
      <c r="F41" s="15">
        <v>20907</v>
      </c>
      <c r="G41" s="15">
        <v>20926</v>
      </c>
      <c r="H41" s="28">
        <v>21599</v>
      </c>
      <c r="I41" s="28">
        <v>22722</v>
      </c>
      <c r="J41" s="33">
        <v>20894</v>
      </c>
      <c r="K41" s="33">
        <v>19867</v>
      </c>
      <c r="L41" s="33">
        <v>20723</v>
      </c>
      <c r="M41" s="70">
        <v>21422</v>
      </c>
      <c r="N41" s="42"/>
    </row>
    <row r="42" spans="1:14" ht="18.75" x14ac:dyDescent="0.25">
      <c r="A42" s="241" t="s">
        <v>5</v>
      </c>
      <c r="B42" s="242"/>
      <c r="C42" s="69">
        <v>117</v>
      </c>
      <c r="D42" s="15">
        <v>207</v>
      </c>
      <c r="E42" s="15">
        <v>77</v>
      </c>
      <c r="F42" s="15">
        <v>112</v>
      </c>
      <c r="G42" s="15">
        <v>130</v>
      </c>
      <c r="H42" s="28">
        <v>144</v>
      </c>
      <c r="I42" s="28">
        <v>217</v>
      </c>
      <c r="J42" s="33">
        <v>237</v>
      </c>
      <c r="K42" s="33">
        <v>0</v>
      </c>
      <c r="L42" s="33">
        <v>0</v>
      </c>
      <c r="M42" s="70">
        <v>36</v>
      </c>
      <c r="N42" s="42"/>
    </row>
    <row r="43" spans="1:14" ht="18.75" x14ac:dyDescent="0.25">
      <c r="A43" s="241" t="s">
        <v>6</v>
      </c>
      <c r="B43" s="242"/>
      <c r="C43" s="69">
        <v>62</v>
      </c>
      <c r="D43" s="15">
        <v>90</v>
      </c>
      <c r="E43" s="15">
        <v>0</v>
      </c>
      <c r="F43" s="15">
        <v>41</v>
      </c>
      <c r="G43" s="15">
        <v>73</v>
      </c>
      <c r="H43" s="28">
        <v>125</v>
      </c>
      <c r="I43" s="28">
        <v>318</v>
      </c>
      <c r="J43" s="33">
        <v>329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2</v>
      </c>
      <c r="D44" s="15">
        <v>2</v>
      </c>
      <c r="E44" s="15">
        <v>0</v>
      </c>
      <c r="F44" s="15">
        <v>4</v>
      </c>
      <c r="G44" s="15">
        <v>3</v>
      </c>
      <c r="H44" s="28">
        <v>2</v>
      </c>
      <c r="I44" s="28">
        <v>7</v>
      </c>
      <c r="J44" s="33">
        <v>3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18349</v>
      </c>
      <c r="D45" s="172">
        <f t="shared" ref="D45:I45" si="1">+SUM(D39:D44)</f>
        <v>20121</v>
      </c>
      <c r="E45" s="172">
        <f t="shared" si="1"/>
        <v>20914</v>
      </c>
      <c r="F45" s="172">
        <f t="shared" si="1"/>
        <v>21572</v>
      </c>
      <c r="G45" s="172">
        <f t="shared" si="1"/>
        <v>21651</v>
      </c>
      <c r="H45" s="175">
        <f t="shared" si="1"/>
        <v>22535</v>
      </c>
      <c r="I45" s="175">
        <f t="shared" si="1"/>
        <v>24199</v>
      </c>
      <c r="J45" s="166">
        <f>+SUM(J39:J44)</f>
        <v>22344</v>
      </c>
      <c r="K45" s="166">
        <f>+SUM(K39:K44)</f>
        <v>20525</v>
      </c>
      <c r="L45" s="166">
        <f>+SUM(L39:L44)</f>
        <v>21306</v>
      </c>
      <c r="M45" s="167">
        <f>+SUM(M39:M44)</f>
        <v>22315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229</v>
      </c>
      <c r="D51" s="15">
        <v>260</v>
      </c>
      <c r="E51" s="15">
        <v>367</v>
      </c>
      <c r="F51" s="15">
        <v>414</v>
      </c>
      <c r="G51" s="15">
        <v>455</v>
      </c>
      <c r="H51" s="28">
        <v>539</v>
      </c>
      <c r="I51" s="28">
        <v>600</v>
      </c>
      <c r="J51" s="33">
        <v>599</v>
      </c>
      <c r="K51" s="33">
        <v>592</v>
      </c>
      <c r="L51" s="33">
        <v>611</v>
      </c>
      <c r="M51" s="70">
        <v>571</v>
      </c>
    </row>
    <row r="52" spans="1:13" ht="18.75" x14ac:dyDescent="0.25">
      <c r="A52" s="245" t="s">
        <v>27</v>
      </c>
      <c r="B52" s="246"/>
      <c r="C52" s="69">
        <v>6397</v>
      </c>
      <c r="D52" s="15">
        <v>6959</v>
      </c>
      <c r="E52" s="15">
        <v>7145</v>
      </c>
      <c r="F52" s="15">
        <v>7261</v>
      </c>
      <c r="G52" s="15">
        <v>7203</v>
      </c>
      <c r="H52" s="28">
        <v>7540</v>
      </c>
      <c r="I52" s="28">
        <v>7754</v>
      </c>
      <c r="J52" s="33">
        <v>6974</v>
      </c>
      <c r="K52" s="33">
        <v>6498</v>
      </c>
      <c r="L52" s="33">
        <v>6713</v>
      </c>
      <c r="M52" s="70">
        <v>6980</v>
      </c>
    </row>
    <row r="53" spans="1:13" ht="18.75" x14ac:dyDescent="0.25">
      <c r="A53" s="245" t="s">
        <v>47</v>
      </c>
      <c r="B53" s="246"/>
      <c r="C53" s="69">
        <v>448</v>
      </c>
      <c r="D53" s="15">
        <v>484</v>
      </c>
      <c r="E53" s="15">
        <v>510</v>
      </c>
      <c r="F53" s="15">
        <v>544</v>
      </c>
      <c r="G53" s="15">
        <v>632</v>
      </c>
      <c r="H53" s="28">
        <v>621</v>
      </c>
      <c r="I53" s="28">
        <v>772</v>
      </c>
      <c r="J53" s="33">
        <v>736</v>
      </c>
      <c r="K53" s="33">
        <v>588</v>
      </c>
      <c r="L53" s="33">
        <v>596</v>
      </c>
      <c r="M53" s="70">
        <v>721</v>
      </c>
    </row>
    <row r="54" spans="1:13" ht="18.75" x14ac:dyDescent="0.25">
      <c r="A54" s="245" t="s">
        <v>48</v>
      </c>
      <c r="B54" s="246"/>
      <c r="C54" s="69">
        <v>2577</v>
      </c>
      <c r="D54" s="15">
        <v>2774</v>
      </c>
      <c r="E54" s="15">
        <v>2912</v>
      </c>
      <c r="F54" s="15">
        <v>3099</v>
      </c>
      <c r="G54" s="15">
        <v>3070</v>
      </c>
      <c r="H54" s="28">
        <v>3188</v>
      </c>
      <c r="I54" s="28">
        <v>3339</v>
      </c>
      <c r="J54" s="33">
        <v>3041</v>
      </c>
      <c r="K54" s="33">
        <v>2712</v>
      </c>
      <c r="L54" s="33">
        <v>2863</v>
      </c>
      <c r="M54" s="70">
        <v>2830</v>
      </c>
    </row>
    <row r="55" spans="1:13" ht="18.75" x14ac:dyDescent="0.25">
      <c r="A55" s="245" t="s">
        <v>59</v>
      </c>
      <c r="B55" s="246"/>
      <c r="C55" s="69">
        <v>3407</v>
      </c>
      <c r="D55" s="15">
        <v>3906</v>
      </c>
      <c r="E55" s="15">
        <v>4129</v>
      </c>
      <c r="F55" s="15">
        <v>4290</v>
      </c>
      <c r="G55" s="15">
        <v>4386</v>
      </c>
      <c r="H55" s="28">
        <v>4524</v>
      </c>
      <c r="I55" s="28">
        <v>4913</v>
      </c>
      <c r="J55" s="33">
        <v>4385</v>
      </c>
      <c r="K55" s="33">
        <v>3794</v>
      </c>
      <c r="L55" s="33">
        <v>3830</v>
      </c>
      <c r="M55" s="70">
        <v>4013</v>
      </c>
    </row>
    <row r="56" spans="1:13" ht="18.75" x14ac:dyDescent="0.25">
      <c r="A56" s="245" t="s">
        <v>49</v>
      </c>
      <c r="B56" s="246"/>
      <c r="C56" s="69">
        <v>3542</v>
      </c>
      <c r="D56" s="15">
        <v>3860</v>
      </c>
      <c r="E56" s="15">
        <v>4020</v>
      </c>
      <c r="F56" s="15">
        <v>4170</v>
      </c>
      <c r="G56" s="15">
        <v>4118</v>
      </c>
      <c r="H56" s="28">
        <v>4284</v>
      </c>
      <c r="I56" s="28">
        <v>4729</v>
      </c>
      <c r="J56" s="33">
        <v>4470</v>
      </c>
      <c r="K56" s="33">
        <v>4319</v>
      </c>
      <c r="L56" s="33">
        <v>4477</v>
      </c>
      <c r="M56" s="70">
        <v>4871</v>
      </c>
    </row>
    <row r="57" spans="1:13" ht="18.75" x14ac:dyDescent="0.25">
      <c r="A57" s="245" t="s">
        <v>28</v>
      </c>
      <c r="B57" s="246"/>
      <c r="C57" s="69">
        <v>1749</v>
      </c>
      <c r="D57" s="15">
        <v>1878</v>
      </c>
      <c r="E57" s="15">
        <v>1831</v>
      </c>
      <c r="F57" s="15">
        <v>1794</v>
      </c>
      <c r="G57" s="15">
        <v>1787</v>
      </c>
      <c r="H57" s="28">
        <v>1839</v>
      </c>
      <c r="I57" s="28">
        <v>2092</v>
      </c>
      <c r="J57" s="33">
        <v>2139</v>
      </c>
      <c r="K57" s="33">
        <v>2022</v>
      </c>
      <c r="L57" s="33">
        <v>2216</v>
      </c>
      <c r="M57" s="70">
        <v>2329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18349</v>
      </c>
      <c r="D59" s="172">
        <f>+SUM(D50:D58)</f>
        <v>20121</v>
      </c>
      <c r="E59" s="172">
        <f t="shared" ref="E59:L59" si="2">+SUM(E50:E58)</f>
        <v>20914</v>
      </c>
      <c r="F59" s="172">
        <f t="shared" si="2"/>
        <v>21572</v>
      </c>
      <c r="G59" s="172">
        <f t="shared" si="2"/>
        <v>21651</v>
      </c>
      <c r="H59" s="172">
        <f t="shared" si="2"/>
        <v>22535</v>
      </c>
      <c r="I59" s="172">
        <f t="shared" si="2"/>
        <v>24199</v>
      </c>
      <c r="J59" s="172">
        <f t="shared" si="2"/>
        <v>22344</v>
      </c>
      <c r="K59" s="172">
        <f t="shared" si="2"/>
        <v>20525</v>
      </c>
      <c r="L59" s="172">
        <f t="shared" si="2"/>
        <v>21306</v>
      </c>
      <c r="M59" s="167">
        <f>+SUM(M50:M58)</f>
        <v>22315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7203</v>
      </c>
      <c r="H65" s="33">
        <v>7540</v>
      </c>
      <c r="I65" s="33">
        <v>7754</v>
      </c>
      <c r="J65" s="33">
        <v>6974</v>
      </c>
      <c r="K65" s="32">
        <v>6498</v>
      </c>
      <c r="L65" s="32">
        <v>6664</v>
      </c>
      <c r="M65" s="62">
        <v>6876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1016</v>
      </c>
      <c r="H66" s="33">
        <v>1104</v>
      </c>
      <c r="I66" s="33">
        <v>1204</v>
      </c>
      <c r="J66" s="33">
        <v>1211</v>
      </c>
      <c r="K66" s="32">
        <v>1127</v>
      </c>
      <c r="L66" s="32">
        <v>1281</v>
      </c>
      <c r="M66" s="62">
        <v>1300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929</v>
      </c>
      <c r="H67" s="33">
        <v>993</v>
      </c>
      <c r="I67" s="33">
        <v>1024</v>
      </c>
      <c r="J67" s="33">
        <v>981</v>
      </c>
      <c r="K67" s="32">
        <v>1001</v>
      </c>
      <c r="L67" s="32">
        <v>1085</v>
      </c>
      <c r="M67" s="62">
        <v>1064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5465</v>
      </c>
      <c r="H68" s="33">
        <v>5632</v>
      </c>
      <c r="I68" s="33">
        <v>6012</v>
      </c>
      <c r="J68" s="33">
        <v>5321</v>
      </c>
      <c r="K68" s="32">
        <v>4709</v>
      </c>
      <c r="L68" s="32">
        <v>4794</v>
      </c>
      <c r="M68" s="62">
        <v>4863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978</v>
      </c>
      <c r="H69" s="33">
        <v>972</v>
      </c>
      <c r="I69" s="33">
        <v>1138</v>
      </c>
      <c r="J69" s="33">
        <v>1134</v>
      </c>
      <c r="K69" s="32">
        <v>1063</v>
      </c>
      <c r="L69" s="32">
        <v>1187</v>
      </c>
      <c r="M69" s="62">
        <v>1247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4158</v>
      </c>
      <c r="H71" s="33">
        <v>4339</v>
      </c>
      <c r="I71" s="33">
        <v>4800</v>
      </c>
      <c r="J71" s="33">
        <v>4559</v>
      </c>
      <c r="K71" s="32">
        <v>4319</v>
      </c>
      <c r="L71" s="32">
        <v>4477</v>
      </c>
      <c r="M71" s="62">
        <v>4884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4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1456</v>
      </c>
      <c r="H73" s="33">
        <v>1488</v>
      </c>
      <c r="I73" s="33">
        <v>1735</v>
      </c>
      <c r="J73" s="33">
        <v>1754</v>
      </c>
      <c r="K73" s="32">
        <v>1547</v>
      </c>
      <c r="L73" s="32">
        <v>1625</v>
      </c>
      <c r="M73" s="62">
        <v>1799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446</v>
      </c>
      <c r="H74" s="33">
        <v>467</v>
      </c>
      <c r="I74" s="33">
        <v>532</v>
      </c>
      <c r="J74" s="33">
        <v>410</v>
      </c>
      <c r="K74" s="32">
        <v>261</v>
      </c>
      <c r="L74" s="32">
        <v>193</v>
      </c>
      <c r="M74" s="62">
        <v>278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21651</v>
      </c>
      <c r="H76" s="172">
        <f t="shared" si="3"/>
        <v>22535</v>
      </c>
      <c r="I76" s="172">
        <f t="shared" ref="I76:M76" si="4">+SUM(I64:I75)</f>
        <v>24199</v>
      </c>
      <c r="J76" s="172">
        <f t="shared" si="4"/>
        <v>22344</v>
      </c>
      <c r="K76" s="172">
        <f t="shared" si="4"/>
        <v>20525</v>
      </c>
      <c r="L76" s="172">
        <f t="shared" si="4"/>
        <v>21306</v>
      </c>
      <c r="M76" s="173">
        <f t="shared" si="4"/>
        <v>22315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18349</v>
      </c>
      <c r="D82" s="84">
        <v>20121</v>
      </c>
      <c r="E82" s="84">
        <v>20914</v>
      </c>
      <c r="F82" s="84">
        <v>21572</v>
      </c>
      <c r="G82" s="84">
        <v>21651</v>
      </c>
      <c r="H82" s="85">
        <v>22501</v>
      </c>
      <c r="I82" s="85">
        <v>24174</v>
      </c>
      <c r="J82" s="85">
        <v>22324</v>
      </c>
      <c r="K82" s="86">
        <v>20525</v>
      </c>
      <c r="L82" s="86">
        <v>21306</v>
      </c>
      <c r="M82" s="87">
        <v>22315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34</v>
      </c>
      <c r="I84" s="28">
        <v>25</v>
      </c>
      <c r="J84" s="28">
        <v>20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18349</v>
      </c>
      <c r="D87" s="164">
        <f t="shared" ref="D87:H87" si="5">+SUM(D82:D86)</f>
        <v>20121</v>
      </c>
      <c r="E87" s="164">
        <f t="shared" si="5"/>
        <v>20914</v>
      </c>
      <c r="F87" s="164">
        <f t="shared" si="5"/>
        <v>21572</v>
      </c>
      <c r="G87" s="164">
        <f t="shared" si="5"/>
        <v>21651</v>
      </c>
      <c r="H87" s="165">
        <f t="shared" si="5"/>
        <v>22535</v>
      </c>
      <c r="I87" s="165">
        <f>+SUM(I82:I86)</f>
        <v>24199</v>
      </c>
      <c r="J87" s="165">
        <f>+SUM(J82:J86)</f>
        <v>22344</v>
      </c>
      <c r="K87" s="166">
        <f>+SUM(K82:K86)</f>
        <v>20525</v>
      </c>
      <c r="L87" s="166">
        <f>+SUM(L82:L86)</f>
        <v>21306</v>
      </c>
      <c r="M87" s="167">
        <f>+SUM(M82:M86)</f>
        <v>22315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9397</v>
      </c>
      <c r="D93" s="91">
        <v>10278</v>
      </c>
      <c r="E93" s="91">
        <v>10662</v>
      </c>
      <c r="F93" s="91">
        <v>11030</v>
      </c>
      <c r="G93" s="91">
        <v>11195</v>
      </c>
      <c r="H93" s="92">
        <v>11678</v>
      </c>
      <c r="I93" s="92">
        <v>12347</v>
      </c>
      <c r="J93" s="86">
        <v>11270</v>
      </c>
      <c r="K93" s="86">
        <v>10293</v>
      </c>
      <c r="L93" s="86">
        <v>10533</v>
      </c>
      <c r="M93" s="87">
        <v>10829</v>
      </c>
    </row>
    <row r="94" spans="1:13" ht="18.75" x14ac:dyDescent="0.25">
      <c r="A94" s="275" t="s">
        <v>35</v>
      </c>
      <c r="B94" s="276"/>
      <c r="C94" s="63">
        <v>8952</v>
      </c>
      <c r="D94" s="15">
        <v>9843</v>
      </c>
      <c r="E94" s="15">
        <v>10252</v>
      </c>
      <c r="F94" s="15">
        <v>10542</v>
      </c>
      <c r="G94" s="15">
        <v>10456</v>
      </c>
      <c r="H94" s="28">
        <v>10857</v>
      </c>
      <c r="I94" s="28">
        <v>11852</v>
      </c>
      <c r="J94" s="28">
        <v>11074</v>
      </c>
      <c r="K94" s="32">
        <v>10232</v>
      </c>
      <c r="L94" s="32">
        <v>10773</v>
      </c>
      <c r="M94" s="88">
        <v>11486</v>
      </c>
    </row>
    <row r="95" spans="1:13" ht="19.5" thickBot="1" x14ac:dyDescent="0.3">
      <c r="A95" s="250" t="s">
        <v>8</v>
      </c>
      <c r="B95" s="251"/>
      <c r="C95" s="158">
        <f>+SUM(C93:C94)</f>
        <v>18349</v>
      </c>
      <c r="D95" s="164">
        <f t="shared" ref="D95:M95" si="6">+SUM(D93:D94)</f>
        <v>20121</v>
      </c>
      <c r="E95" s="164">
        <f t="shared" si="6"/>
        <v>20914</v>
      </c>
      <c r="F95" s="164">
        <f t="shared" si="6"/>
        <v>21572</v>
      </c>
      <c r="G95" s="164">
        <f t="shared" si="6"/>
        <v>21651</v>
      </c>
      <c r="H95" s="165">
        <f t="shared" si="6"/>
        <v>22535</v>
      </c>
      <c r="I95" s="165">
        <f t="shared" si="6"/>
        <v>24199</v>
      </c>
      <c r="J95" s="165">
        <f t="shared" si="6"/>
        <v>22344</v>
      </c>
      <c r="K95" s="166">
        <f t="shared" si="6"/>
        <v>20525</v>
      </c>
      <c r="L95" s="166">
        <f t="shared" si="6"/>
        <v>21306</v>
      </c>
      <c r="M95" s="167">
        <f t="shared" si="6"/>
        <v>22315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0.10150375939849623</v>
      </c>
      <c r="D100" s="209">
        <v>0.12534818941504178</v>
      </c>
      <c r="E100" s="209">
        <v>0.11071428571428571</v>
      </c>
      <c r="F100" s="209">
        <v>0.20183486238532111</v>
      </c>
      <c r="G100" s="210">
        <v>0.27892234548335976</v>
      </c>
    </row>
    <row r="101" spans="1:10" ht="18.75" x14ac:dyDescent="0.25">
      <c r="A101" s="275" t="s">
        <v>4</v>
      </c>
      <c r="B101" s="276"/>
      <c r="C101" s="209">
        <v>0.10559540889526542</v>
      </c>
      <c r="D101" s="209">
        <v>0.14456101601325236</v>
      </c>
      <c r="E101" s="209">
        <v>9.8058533758330915E-2</v>
      </c>
      <c r="F101" s="209">
        <v>0.11738589948499378</v>
      </c>
      <c r="G101" s="210">
        <v>9.3385001637375828E-2</v>
      </c>
    </row>
    <row r="102" spans="1:10" ht="19.5" thickBot="1" x14ac:dyDescent="0.3">
      <c r="A102" s="250" t="s">
        <v>41</v>
      </c>
      <c r="B102" s="251"/>
      <c r="C102" s="162">
        <v>0.10547418833880938</v>
      </c>
      <c r="D102" s="162">
        <v>0.14382834076906734</v>
      </c>
      <c r="E102" s="162">
        <v>9.8646034816247577E-2</v>
      </c>
      <c r="F102" s="162">
        <v>0.12153110047846891</v>
      </c>
      <c r="G102" s="163">
        <v>9.9562074605603332E-2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618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7</v>
      </c>
      <c r="J109"/>
    </row>
    <row r="110" spans="1:10" ht="18.75" x14ac:dyDescent="0.25">
      <c r="A110" s="217" t="s">
        <v>3</v>
      </c>
      <c r="B110" s="249"/>
      <c r="C110" s="63">
        <f t="shared" si="7"/>
        <v>239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6</v>
      </c>
      <c r="J110"/>
    </row>
    <row r="111" spans="1:10" ht="18.75" x14ac:dyDescent="0.25">
      <c r="A111" s="217" t="s">
        <v>4</v>
      </c>
      <c r="B111" s="249"/>
      <c r="C111" s="63">
        <f t="shared" si="7"/>
        <v>21422</v>
      </c>
      <c r="D111" s="95">
        <v>16719</v>
      </c>
      <c r="E111" s="96">
        <f t="shared" si="8"/>
        <v>0.78045934086453184</v>
      </c>
      <c r="G111" s="217" t="s">
        <v>4</v>
      </c>
      <c r="H111" s="218"/>
      <c r="I111" s="98">
        <v>43</v>
      </c>
      <c r="J111"/>
    </row>
    <row r="112" spans="1:10" ht="18.75" x14ac:dyDescent="0.25">
      <c r="A112" s="217" t="s">
        <v>5</v>
      </c>
      <c r="B112" s="249"/>
      <c r="C112" s="63">
        <f t="shared" si="7"/>
        <v>36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6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22315</v>
      </c>
      <c r="D115" s="159">
        <f>+SUM(D109:D114)</f>
        <v>16719</v>
      </c>
      <c r="E115" s="160">
        <f t="shared" si="8"/>
        <v>0.74922697736948241</v>
      </c>
      <c r="G115" s="257" t="s">
        <v>8</v>
      </c>
      <c r="H115" s="292"/>
      <c r="I115" s="161">
        <f>+SUM(I109:I114)</f>
        <v>62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21363</v>
      </c>
      <c r="D123" s="303">
        <f>+C123+C124</f>
        <v>36476</v>
      </c>
      <c r="E123" s="103">
        <v>5684</v>
      </c>
      <c r="F123" s="303">
        <f>+E123+E124</f>
        <v>9217</v>
      </c>
      <c r="G123" s="67">
        <v>2993</v>
      </c>
      <c r="H123" s="305">
        <f>+G123+G124</f>
        <v>6285</v>
      </c>
    </row>
    <row r="124" spans="1:10" ht="18.75" x14ac:dyDescent="0.25">
      <c r="A124" s="227"/>
      <c r="B124" s="105">
        <v>2</v>
      </c>
      <c r="C124" s="99">
        <v>15113</v>
      </c>
      <c r="D124" s="223"/>
      <c r="E124" s="99">
        <v>3533</v>
      </c>
      <c r="F124" s="223"/>
      <c r="G124" s="99">
        <v>3292</v>
      </c>
      <c r="H124" s="223"/>
    </row>
    <row r="125" spans="1:10" ht="18.75" x14ac:dyDescent="0.25">
      <c r="A125" s="226">
        <v>2017</v>
      </c>
      <c r="B125" s="106">
        <v>1</v>
      </c>
      <c r="C125" s="100">
        <v>40621</v>
      </c>
      <c r="D125" s="222">
        <f>+C125+C126</f>
        <v>66407</v>
      </c>
      <c r="E125" s="100">
        <v>3546</v>
      </c>
      <c r="F125" s="222">
        <f>+E125+E126</f>
        <v>7615</v>
      </c>
      <c r="G125" s="100">
        <v>3296</v>
      </c>
      <c r="H125" s="222">
        <f>+G125+G126</f>
        <v>10330</v>
      </c>
    </row>
    <row r="126" spans="1:10" ht="18.75" x14ac:dyDescent="0.25">
      <c r="A126" s="227"/>
      <c r="B126" s="105">
        <v>2</v>
      </c>
      <c r="C126" s="99">
        <v>25786</v>
      </c>
      <c r="D126" s="223"/>
      <c r="E126" s="99">
        <v>4069</v>
      </c>
      <c r="F126" s="223"/>
      <c r="G126" s="99">
        <v>7034</v>
      </c>
      <c r="H126" s="223"/>
    </row>
    <row r="127" spans="1:10" ht="18.75" x14ac:dyDescent="0.25">
      <c r="A127" s="226">
        <v>2018</v>
      </c>
      <c r="B127" s="106">
        <v>1</v>
      </c>
      <c r="C127" s="100">
        <v>56500</v>
      </c>
      <c r="D127" s="222">
        <f>+C127+C128</f>
        <v>84893</v>
      </c>
      <c r="E127" s="100">
        <v>4356</v>
      </c>
      <c r="F127" s="222">
        <f>+E127+E128</f>
        <v>7448</v>
      </c>
      <c r="G127" s="100">
        <v>5340</v>
      </c>
      <c r="H127" s="222">
        <f>+G127+G128</f>
        <v>8909</v>
      </c>
    </row>
    <row r="128" spans="1:10" ht="18.75" x14ac:dyDescent="0.25">
      <c r="A128" s="227"/>
      <c r="B128" s="105">
        <v>2</v>
      </c>
      <c r="C128" s="99">
        <v>28393</v>
      </c>
      <c r="D128" s="223"/>
      <c r="E128" s="99">
        <v>3092</v>
      </c>
      <c r="F128" s="223"/>
      <c r="G128" s="99">
        <v>3569</v>
      </c>
      <c r="H128" s="223"/>
    </row>
    <row r="129" spans="1:28" ht="18.75" x14ac:dyDescent="0.25">
      <c r="A129" s="226">
        <v>2019</v>
      </c>
      <c r="B129" s="106">
        <v>1</v>
      </c>
      <c r="C129" s="100">
        <v>39497</v>
      </c>
      <c r="D129" s="222">
        <f>+C129+C130</f>
        <v>49075</v>
      </c>
      <c r="E129" s="100">
        <v>3208</v>
      </c>
      <c r="F129" s="222">
        <f>+E129+E130</f>
        <v>6565</v>
      </c>
      <c r="G129" s="100">
        <v>2641</v>
      </c>
      <c r="H129" s="222">
        <f>+G129+G130</f>
        <v>5207</v>
      </c>
    </row>
    <row r="130" spans="1:28" ht="18.75" x14ac:dyDescent="0.25">
      <c r="A130" s="227"/>
      <c r="B130" s="105">
        <v>2</v>
      </c>
      <c r="C130" s="99">
        <v>9578</v>
      </c>
      <c r="D130" s="223"/>
      <c r="E130" s="99">
        <v>3357</v>
      </c>
      <c r="F130" s="223"/>
      <c r="G130" s="99">
        <v>2566</v>
      </c>
      <c r="H130" s="223"/>
    </row>
    <row r="131" spans="1:28" ht="18.75" x14ac:dyDescent="0.25">
      <c r="A131" s="226">
        <v>2022</v>
      </c>
      <c r="B131" s="106">
        <v>1</v>
      </c>
      <c r="C131" s="100">
        <v>24254</v>
      </c>
      <c r="D131" s="222">
        <f>+C131+C132</f>
        <v>32793</v>
      </c>
      <c r="E131" s="100">
        <v>2681</v>
      </c>
      <c r="F131" s="222">
        <f>+E131+E132</f>
        <v>5137</v>
      </c>
      <c r="G131" s="100">
        <v>2089</v>
      </c>
      <c r="H131" s="222">
        <f>+G131+G132</f>
        <v>4462</v>
      </c>
    </row>
    <row r="132" spans="1:28" ht="18.75" x14ac:dyDescent="0.25">
      <c r="A132" s="227"/>
      <c r="B132" s="105">
        <v>2</v>
      </c>
      <c r="C132" s="99">
        <v>8539</v>
      </c>
      <c r="D132" s="223"/>
      <c r="E132" s="99">
        <v>2456</v>
      </c>
      <c r="F132" s="223"/>
      <c r="G132" s="99">
        <v>2373</v>
      </c>
      <c r="H132" s="223"/>
    </row>
    <row r="133" spans="1:28" ht="18.75" x14ac:dyDescent="0.25">
      <c r="A133" s="226">
        <v>2021</v>
      </c>
      <c r="B133" s="106">
        <v>1</v>
      </c>
      <c r="C133" s="100">
        <v>29517</v>
      </c>
      <c r="D133" s="222">
        <f>+C133+C134</f>
        <v>39611</v>
      </c>
      <c r="E133" s="100">
        <v>2771</v>
      </c>
      <c r="F133" s="222">
        <f>+E133+E134</f>
        <v>4617</v>
      </c>
      <c r="G133" s="100">
        <v>2422</v>
      </c>
      <c r="H133" s="222">
        <f>+G133+G134</f>
        <v>2422</v>
      </c>
    </row>
    <row r="134" spans="1:28" ht="18.75" x14ac:dyDescent="0.25">
      <c r="A134" s="227"/>
      <c r="B134" s="105">
        <v>2</v>
      </c>
      <c r="C134" s="99">
        <v>10094</v>
      </c>
      <c r="D134" s="223"/>
      <c r="E134" s="99">
        <v>1846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>
        <v>11200</v>
      </c>
      <c r="D135" s="271">
        <f>+C135+C136</f>
        <v>26848</v>
      </c>
      <c r="E135" s="101">
        <v>2656</v>
      </c>
      <c r="F135" s="271">
        <f>+E135+E136</f>
        <v>5185</v>
      </c>
      <c r="G135" s="101">
        <v>2435</v>
      </c>
      <c r="H135" s="271">
        <f>+G135+G136</f>
        <v>5249</v>
      </c>
    </row>
    <row r="136" spans="1:28" ht="19.5" thickBot="1" x14ac:dyDescent="0.3">
      <c r="A136" s="255"/>
      <c r="B136" s="108">
        <v>2</v>
      </c>
      <c r="C136" s="102">
        <v>15648</v>
      </c>
      <c r="D136" s="272"/>
      <c r="E136" s="102">
        <v>2529</v>
      </c>
      <c r="F136" s="272"/>
      <c r="G136" s="102">
        <v>2814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2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248</v>
      </c>
      <c r="F141" s="110">
        <f t="shared" si="9"/>
        <v>436</v>
      </c>
      <c r="G141" s="110">
        <f t="shared" si="9"/>
        <v>455</v>
      </c>
      <c r="H141" s="110">
        <f t="shared" si="9"/>
        <v>95</v>
      </c>
      <c r="I141" s="111">
        <f t="shared" si="9"/>
        <v>0</v>
      </c>
      <c r="J141" s="229">
        <f>+SUM(B141:I141)</f>
        <v>1236</v>
      </c>
      <c r="M141" s="3">
        <v>2</v>
      </c>
      <c r="N141" s="22">
        <v>0</v>
      </c>
      <c r="O141" s="22">
        <v>0</v>
      </c>
      <c r="P141" s="22">
        <v>248</v>
      </c>
      <c r="Q141" s="22">
        <v>436</v>
      </c>
      <c r="R141" s="22">
        <v>455</v>
      </c>
      <c r="S141" s="22">
        <v>95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1.6181229773462784E-3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0.20064724919093851</v>
      </c>
      <c r="F142" s="113">
        <f>+IF($J$141=0,"",(F141/$J$141))</f>
        <v>0.35275080906148865</v>
      </c>
      <c r="G142" s="113">
        <f t="shared" si="10"/>
        <v>0.3681229773462783</v>
      </c>
      <c r="H142" s="113">
        <f t="shared" si="10"/>
        <v>7.6860841423948223E-2</v>
      </c>
      <c r="I142" s="114">
        <f>+IF($J$141=0,"",(I141/$J$141))</f>
        <v>0</v>
      </c>
      <c r="J142" s="230"/>
      <c r="M142" s="3">
        <v>10</v>
      </c>
      <c r="N142" s="22">
        <v>0</v>
      </c>
      <c r="O142" s="22">
        <v>3</v>
      </c>
      <c r="P142" s="22">
        <v>52</v>
      </c>
      <c r="Q142" s="22">
        <v>165</v>
      </c>
      <c r="R142" s="22">
        <v>438</v>
      </c>
      <c r="S142" s="22">
        <v>612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10</v>
      </c>
      <c r="C143" s="116">
        <f t="shared" ref="C143:I143" si="11">+N142</f>
        <v>0</v>
      </c>
      <c r="D143" s="116">
        <f t="shared" si="11"/>
        <v>3</v>
      </c>
      <c r="E143" s="116">
        <f t="shared" si="11"/>
        <v>52</v>
      </c>
      <c r="F143" s="116">
        <f t="shared" si="11"/>
        <v>165</v>
      </c>
      <c r="G143" s="116">
        <f t="shared" si="11"/>
        <v>438</v>
      </c>
      <c r="H143" s="116">
        <f t="shared" si="11"/>
        <v>612</v>
      </c>
      <c r="I143" s="117">
        <f t="shared" si="11"/>
        <v>0</v>
      </c>
      <c r="J143" s="224">
        <f>+SUM(B143:I143)</f>
        <v>1280</v>
      </c>
      <c r="M143" s="3">
        <v>2</v>
      </c>
      <c r="N143" s="22">
        <v>0</v>
      </c>
      <c r="O143" s="22">
        <v>0</v>
      </c>
      <c r="P143" s="22">
        <v>126</v>
      </c>
      <c r="Q143" s="22">
        <v>255</v>
      </c>
      <c r="R143" s="22">
        <v>621</v>
      </c>
      <c r="S143" s="22">
        <v>173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7.8125E-3</v>
      </c>
      <c r="C144" s="119">
        <f t="shared" ref="C144:I144" si="12">+IF($J$143=0,"",(C143/$J$143))</f>
        <v>0</v>
      </c>
      <c r="D144" s="119">
        <f t="shared" si="12"/>
        <v>2.3437499999999999E-3</v>
      </c>
      <c r="E144" s="119">
        <f t="shared" si="12"/>
        <v>4.0625000000000001E-2</v>
      </c>
      <c r="F144" s="119">
        <f t="shared" si="12"/>
        <v>0.12890625</v>
      </c>
      <c r="G144" s="119">
        <f t="shared" si="12"/>
        <v>0.34218749999999998</v>
      </c>
      <c r="H144" s="119">
        <f t="shared" si="12"/>
        <v>0.47812500000000002</v>
      </c>
      <c r="I144" s="120">
        <f t="shared" si="12"/>
        <v>0</v>
      </c>
      <c r="J144" s="225"/>
      <c r="M144" s="3">
        <v>11</v>
      </c>
      <c r="N144" s="3">
        <v>5</v>
      </c>
      <c r="O144" s="3">
        <v>1</v>
      </c>
      <c r="P144" s="3">
        <v>155</v>
      </c>
      <c r="Q144" s="3">
        <v>240</v>
      </c>
      <c r="R144" s="3">
        <v>790</v>
      </c>
      <c r="S144" s="3">
        <v>227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2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126</v>
      </c>
      <c r="F145" s="116">
        <f t="shared" si="13"/>
        <v>255</v>
      </c>
      <c r="G145" s="116">
        <f t="shared" si="13"/>
        <v>621</v>
      </c>
      <c r="H145" s="116">
        <f t="shared" si="13"/>
        <v>173</v>
      </c>
      <c r="I145" s="117">
        <f t="shared" si="13"/>
        <v>0</v>
      </c>
      <c r="J145" s="224">
        <f>+SUM(B145:I145)</f>
        <v>1177</v>
      </c>
      <c r="M145" s="3">
        <v>1</v>
      </c>
      <c r="N145" s="3">
        <v>2</v>
      </c>
      <c r="O145" s="3">
        <v>1</v>
      </c>
      <c r="P145" s="3">
        <v>124</v>
      </c>
      <c r="Q145" s="3">
        <v>210</v>
      </c>
      <c r="R145" s="3">
        <v>798</v>
      </c>
      <c r="S145" s="3">
        <v>252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1.6992353440951572E-3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0.1070518266779949</v>
      </c>
      <c r="F146" s="119">
        <f t="shared" si="14"/>
        <v>0.21665250637213254</v>
      </c>
      <c r="G146" s="119">
        <f t="shared" si="14"/>
        <v>0.52761257434154629</v>
      </c>
      <c r="H146" s="119">
        <f t="shared" si="14"/>
        <v>0.1469838572642311</v>
      </c>
      <c r="I146" s="120">
        <f t="shared" si="14"/>
        <v>0</v>
      </c>
      <c r="J146" s="225"/>
      <c r="M146" s="3">
        <v>1</v>
      </c>
      <c r="N146" s="3">
        <v>2</v>
      </c>
      <c r="O146" s="3">
        <v>1</v>
      </c>
      <c r="P146" s="3">
        <v>124</v>
      </c>
      <c r="Q146" s="3">
        <v>219</v>
      </c>
      <c r="R146" s="3">
        <v>822</v>
      </c>
      <c r="S146" s="3">
        <v>261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11</v>
      </c>
      <c r="C147" s="116">
        <f t="shared" ref="C147:I147" si="15">+N144</f>
        <v>5</v>
      </c>
      <c r="D147" s="116">
        <f t="shared" si="15"/>
        <v>1</v>
      </c>
      <c r="E147" s="116">
        <f t="shared" si="15"/>
        <v>155</v>
      </c>
      <c r="F147" s="116">
        <f t="shared" si="15"/>
        <v>240</v>
      </c>
      <c r="G147" s="116">
        <f t="shared" si="15"/>
        <v>790</v>
      </c>
      <c r="H147" s="116">
        <f t="shared" si="15"/>
        <v>227</v>
      </c>
      <c r="I147" s="117">
        <f t="shared" si="15"/>
        <v>0</v>
      </c>
      <c r="J147" s="224">
        <f>+SUM(B147:I147)</f>
        <v>1429</v>
      </c>
      <c r="M147" s="3">
        <v>0</v>
      </c>
      <c r="N147" s="3">
        <v>1</v>
      </c>
      <c r="O147" s="3">
        <v>1</v>
      </c>
      <c r="P147" s="3">
        <v>135</v>
      </c>
      <c r="Q147" s="3">
        <v>213</v>
      </c>
      <c r="R147" s="3">
        <v>821</v>
      </c>
      <c r="S147" s="3">
        <v>246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7.6976906927921623E-3</v>
      </c>
      <c r="C148" s="119">
        <f t="shared" ref="C148:I148" si="16">+IF($J$147=0,"",(C147/$J$147))</f>
        <v>3.4989503149055285E-3</v>
      </c>
      <c r="D148" s="119">
        <f t="shared" si="16"/>
        <v>6.9979006298110562E-4</v>
      </c>
      <c r="E148" s="119">
        <f t="shared" si="16"/>
        <v>0.10846745976207138</v>
      </c>
      <c r="F148" s="119">
        <f t="shared" si="16"/>
        <v>0.16794961511546536</v>
      </c>
      <c r="G148" s="119">
        <f t="shared" si="16"/>
        <v>0.5528341497550735</v>
      </c>
      <c r="H148" s="119">
        <f t="shared" si="16"/>
        <v>0.158852344296711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1</v>
      </c>
      <c r="C149" s="116">
        <f t="shared" ref="C149:I149" si="17">+N145</f>
        <v>2</v>
      </c>
      <c r="D149" s="116">
        <f t="shared" si="17"/>
        <v>1</v>
      </c>
      <c r="E149" s="116">
        <f t="shared" si="17"/>
        <v>124</v>
      </c>
      <c r="F149" s="116">
        <f t="shared" si="17"/>
        <v>210</v>
      </c>
      <c r="G149" s="116">
        <f t="shared" si="17"/>
        <v>798</v>
      </c>
      <c r="H149" s="116">
        <f t="shared" si="17"/>
        <v>252</v>
      </c>
      <c r="I149" s="117">
        <f t="shared" si="17"/>
        <v>0</v>
      </c>
      <c r="J149" s="224">
        <f>+SUM(B149:I149)</f>
        <v>1388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7.2046109510086451E-4</v>
      </c>
      <c r="C150" s="119">
        <f t="shared" ref="C150:I150" si="18">+IF($J$149=0,"",(C149/$J$149))</f>
        <v>1.440922190201729E-3</v>
      </c>
      <c r="D150" s="119">
        <f t="shared" si="18"/>
        <v>7.2046109510086451E-4</v>
      </c>
      <c r="E150" s="119">
        <f t="shared" si="18"/>
        <v>8.9337175792507204E-2</v>
      </c>
      <c r="F150" s="119">
        <f t="shared" si="18"/>
        <v>0.15129682997118155</v>
      </c>
      <c r="G150" s="119">
        <f t="shared" si="18"/>
        <v>0.5749279538904899</v>
      </c>
      <c r="H150" s="119">
        <f t="shared" si="18"/>
        <v>0.18155619596541786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</v>
      </c>
      <c r="C151" s="116">
        <f t="shared" ref="C151:I151" si="19">+N146</f>
        <v>2</v>
      </c>
      <c r="D151" s="116">
        <f t="shared" si="19"/>
        <v>1</v>
      </c>
      <c r="E151" s="116">
        <f t="shared" si="19"/>
        <v>124</v>
      </c>
      <c r="F151" s="116">
        <f t="shared" si="19"/>
        <v>219</v>
      </c>
      <c r="G151" s="116">
        <f t="shared" si="19"/>
        <v>822</v>
      </c>
      <c r="H151" s="116">
        <f t="shared" si="19"/>
        <v>261</v>
      </c>
      <c r="I151" s="117">
        <f t="shared" si="19"/>
        <v>0</v>
      </c>
      <c r="J151" s="224">
        <f>+SUM(B151:I151)</f>
        <v>1430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6.993006993006993E-4</v>
      </c>
      <c r="C152" s="119">
        <f t="shared" ref="C152:I152" si="20">+IF($J$151=0,"",(C151/$J$151))</f>
        <v>1.3986013986013986E-3</v>
      </c>
      <c r="D152" s="119">
        <f t="shared" si="20"/>
        <v>6.993006993006993E-4</v>
      </c>
      <c r="E152" s="119">
        <f t="shared" si="20"/>
        <v>8.6713286713286708E-2</v>
      </c>
      <c r="F152" s="119">
        <f t="shared" si="20"/>
        <v>0.15314685314685314</v>
      </c>
      <c r="G152" s="119">
        <f t="shared" si="20"/>
        <v>0.57482517482517481</v>
      </c>
      <c r="H152" s="119">
        <f t="shared" si="20"/>
        <v>0.18251748251748251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1</v>
      </c>
      <c r="E153" s="122">
        <f t="shared" si="21"/>
        <v>135</v>
      </c>
      <c r="F153" s="122">
        <f t="shared" si="21"/>
        <v>213</v>
      </c>
      <c r="G153" s="122">
        <f t="shared" si="21"/>
        <v>821</v>
      </c>
      <c r="H153" s="122">
        <f t="shared" si="21"/>
        <v>246</v>
      </c>
      <c r="I153" s="123">
        <f t="shared" si="21"/>
        <v>0</v>
      </c>
      <c r="J153" s="235">
        <f>+SUM(B153:I153)</f>
        <v>1417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7.0571630204657732E-4</v>
      </c>
      <c r="D154" s="125">
        <f t="shared" si="22"/>
        <v>7.0571630204657732E-4</v>
      </c>
      <c r="E154" s="125">
        <f t="shared" si="22"/>
        <v>9.5271700776287938E-2</v>
      </c>
      <c r="F154" s="125">
        <f t="shared" si="22"/>
        <v>0.15031757233592097</v>
      </c>
      <c r="G154" s="125">
        <f t="shared" si="22"/>
        <v>0.57939308398023992</v>
      </c>
      <c r="H154" s="125">
        <f t="shared" si="22"/>
        <v>0.17360621030345802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658</v>
      </c>
      <c r="C159" s="83">
        <f t="shared" ref="C159:E159" si="23">+N159</f>
        <v>39</v>
      </c>
      <c r="D159" s="83">
        <f t="shared" si="23"/>
        <v>473</v>
      </c>
      <c r="E159" s="110">
        <f t="shared" si="23"/>
        <v>66</v>
      </c>
      <c r="F159" s="229">
        <f>+SUM(B159:E159)</f>
        <v>1236</v>
      </c>
      <c r="G159" s="83">
        <f>Q159</f>
        <v>400</v>
      </c>
      <c r="H159" s="110">
        <f>R159</f>
        <v>836</v>
      </c>
      <c r="I159" s="229">
        <f>+SUM(G159:H159)</f>
        <v>1236</v>
      </c>
      <c r="J159" s="34"/>
      <c r="M159" s="3">
        <v>658</v>
      </c>
      <c r="N159" s="3">
        <v>39</v>
      </c>
      <c r="O159" s="3">
        <v>473</v>
      </c>
      <c r="P159" s="3">
        <v>66</v>
      </c>
      <c r="Q159" s="3">
        <v>400</v>
      </c>
      <c r="R159" s="3">
        <v>836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0.53236245954692551</v>
      </c>
      <c r="C160" s="30">
        <f t="shared" ref="C160:E160" si="24">+IF($F$159=0,"",(C159/$F$159))</f>
        <v>3.1553398058252427E-2</v>
      </c>
      <c r="D160" s="30">
        <f t="shared" si="24"/>
        <v>0.3826860841423948</v>
      </c>
      <c r="E160" s="113">
        <f t="shared" si="24"/>
        <v>5.3398058252427182E-2</v>
      </c>
      <c r="F160" s="230"/>
      <c r="G160" s="30">
        <f>+IF($I$159=0,"",(G159/$I$159))</f>
        <v>0.32362459546925565</v>
      </c>
      <c r="H160" s="113">
        <f>+IF($I$159=0,"",(H159/$I$159))</f>
        <v>0.6763754045307443</v>
      </c>
      <c r="I160" s="230"/>
      <c r="J160" s="34"/>
      <c r="M160" s="3">
        <v>746</v>
      </c>
      <c r="N160" s="3">
        <v>48</v>
      </c>
      <c r="O160" s="3">
        <v>486</v>
      </c>
      <c r="P160" s="3">
        <v>0</v>
      </c>
      <c r="Q160" s="3">
        <v>433</v>
      </c>
      <c r="R160" s="3">
        <v>847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746</v>
      </c>
      <c r="C161" s="25">
        <f t="shared" ref="C161:E161" si="25">+N160</f>
        <v>48</v>
      </c>
      <c r="D161" s="25">
        <f t="shared" si="25"/>
        <v>486</v>
      </c>
      <c r="E161" s="116">
        <f t="shared" si="25"/>
        <v>0</v>
      </c>
      <c r="F161" s="224">
        <f>+SUM(B161:E161)</f>
        <v>1280</v>
      </c>
      <c r="G161" s="25">
        <f>Q160</f>
        <v>433</v>
      </c>
      <c r="H161" s="116">
        <f>R160</f>
        <v>847</v>
      </c>
      <c r="I161" s="224">
        <f>+SUM(G161:H161)</f>
        <v>1280</v>
      </c>
      <c r="J161" s="34"/>
      <c r="M161" s="3">
        <v>688</v>
      </c>
      <c r="N161" s="3">
        <v>52</v>
      </c>
      <c r="O161" s="3">
        <v>437</v>
      </c>
      <c r="P161" s="3">
        <v>0</v>
      </c>
      <c r="Q161" s="3">
        <v>402</v>
      </c>
      <c r="R161" s="3">
        <v>775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0.58281249999999996</v>
      </c>
      <c r="C162" s="29">
        <f t="shared" ref="C162:E162" si="26">+IF($F$161=0,"",(C161/$F$161))</f>
        <v>3.7499999999999999E-2</v>
      </c>
      <c r="D162" s="29">
        <f t="shared" si="26"/>
        <v>0.37968750000000001</v>
      </c>
      <c r="E162" s="119">
        <f t="shared" si="26"/>
        <v>0</v>
      </c>
      <c r="F162" s="225"/>
      <c r="G162" s="29">
        <f>+IF($I$161=0,"",(G161/$I$161))</f>
        <v>0.33828124999999998</v>
      </c>
      <c r="H162" s="119">
        <f>+IF($I$161=0,"",(H161/$I$161))</f>
        <v>0.66171875000000002</v>
      </c>
      <c r="I162" s="225"/>
      <c r="J162" s="34"/>
      <c r="M162" s="3">
        <v>805</v>
      </c>
      <c r="N162" s="3">
        <v>104</v>
      </c>
      <c r="O162" s="3">
        <v>520</v>
      </c>
      <c r="P162" s="3">
        <v>0</v>
      </c>
      <c r="Q162" s="3">
        <v>510</v>
      </c>
      <c r="R162" s="3">
        <v>919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688</v>
      </c>
      <c r="C163" s="25">
        <f t="shared" ref="C163:E163" si="27">+N161</f>
        <v>52</v>
      </c>
      <c r="D163" s="25">
        <f t="shared" si="27"/>
        <v>437</v>
      </c>
      <c r="E163" s="116">
        <f t="shared" si="27"/>
        <v>0</v>
      </c>
      <c r="F163" s="224">
        <f>+SUM(B163:E163)</f>
        <v>1177</v>
      </c>
      <c r="G163" s="25">
        <f>Q161</f>
        <v>402</v>
      </c>
      <c r="H163" s="116">
        <f>R161</f>
        <v>775</v>
      </c>
      <c r="I163" s="224">
        <f>+SUM(G163:H163)</f>
        <v>1177</v>
      </c>
      <c r="J163" s="34"/>
      <c r="M163" s="3">
        <v>772</v>
      </c>
      <c r="N163" s="3">
        <v>106</v>
      </c>
      <c r="O163" s="3">
        <v>510</v>
      </c>
      <c r="P163" s="3">
        <v>0</v>
      </c>
      <c r="Q163" s="3">
        <v>495</v>
      </c>
      <c r="R163" s="3">
        <v>893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0.58453695836873409</v>
      </c>
      <c r="C164" s="29">
        <f t="shared" ref="C164:E164" si="28">+IF($F$163=0,"",(C163/$F$163))</f>
        <v>4.4180118946474084E-2</v>
      </c>
      <c r="D164" s="29">
        <f t="shared" si="28"/>
        <v>0.37128292268479185</v>
      </c>
      <c r="E164" s="119">
        <f t="shared" si="28"/>
        <v>0</v>
      </c>
      <c r="F164" s="225"/>
      <c r="G164" s="29">
        <f>+IF($I$163=0,"",(G163/$I$163))</f>
        <v>0.34154630416312659</v>
      </c>
      <c r="H164" s="119">
        <f>+IF($I$163=0,"",(H163/$I$163))</f>
        <v>0.65845369583687341</v>
      </c>
      <c r="I164" s="225"/>
      <c r="J164" s="34"/>
      <c r="M164" s="3">
        <v>864</v>
      </c>
      <c r="N164" s="3">
        <v>59</v>
      </c>
      <c r="O164" s="3">
        <v>507</v>
      </c>
      <c r="P164" s="3">
        <v>0</v>
      </c>
      <c r="Q164" s="3">
        <v>531</v>
      </c>
      <c r="R164" s="3">
        <v>899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805</v>
      </c>
      <c r="C165" s="19">
        <f t="shared" ref="C165:E165" si="29">+N162</f>
        <v>104</v>
      </c>
      <c r="D165" s="19">
        <f t="shared" si="29"/>
        <v>520</v>
      </c>
      <c r="E165" s="122">
        <f t="shared" si="29"/>
        <v>0</v>
      </c>
      <c r="F165" s="224">
        <f>+SUM(B165:E165)</f>
        <v>1429</v>
      </c>
      <c r="G165" s="25">
        <f>Q162</f>
        <v>510</v>
      </c>
      <c r="H165" s="116">
        <f>R162</f>
        <v>919</v>
      </c>
      <c r="I165" s="224">
        <f>+SUM(G165:H165)</f>
        <v>1429</v>
      </c>
      <c r="J165" s="34"/>
      <c r="M165" s="3">
        <v>846</v>
      </c>
      <c r="N165" s="3">
        <v>85</v>
      </c>
      <c r="O165" s="3">
        <v>486</v>
      </c>
      <c r="P165" s="3">
        <v>0</v>
      </c>
      <c r="Q165" s="3">
        <v>521</v>
      </c>
      <c r="R165" s="3">
        <v>896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0.56333100069979003</v>
      </c>
      <c r="C166" s="29">
        <f>+IF($F$165=0,"",(C165/$F$165))</f>
        <v>7.2778166550034995E-2</v>
      </c>
      <c r="D166" s="29">
        <f t="shared" ref="D166:E166" si="30">+IF($F$165=0,"",(D165/$F$165))</f>
        <v>0.36389083275017498</v>
      </c>
      <c r="E166" s="119">
        <f t="shared" si="30"/>
        <v>0</v>
      </c>
      <c r="F166" s="225"/>
      <c r="G166" s="29">
        <f>+IF($I$165=0,"",(G165/$I$165))</f>
        <v>0.35689293212036388</v>
      </c>
      <c r="H166" s="119">
        <f>+IF($I$165=0,"",(H165/$I$165))</f>
        <v>0.64310706787963612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772</v>
      </c>
      <c r="C167" s="19">
        <f t="shared" ref="C167:E167" si="31">+N163</f>
        <v>106</v>
      </c>
      <c r="D167" s="19">
        <f t="shared" si="31"/>
        <v>510</v>
      </c>
      <c r="E167" s="122">
        <f t="shared" si="31"/>
        <v>0</v>
      </c>
      <c r="F167" s="224">
        <f>+SUM(B167:E167)</f>
        <v>1388</v>
      </c>
      <c r="G167" s="25">
        <f>Q163</f>
        <v>495</v>
      </c>
      <c r="H167" s="116">
        <f>R163</f>
        <v>893</v>
      </c>
      <c r="I167" s="224">
        <f>+SUM(G167:H167)</f>
        <v>1388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0.55619596541786742</v>
      </c>
      <c r="C168" s="29">
        <f>+IF($F$167=0,"",(C167/$F$167))</f>
        <v>7.6368876080691636E-2</v>
      </c>
      <c r="D168" s="29">
        <f>+IF($F$167=0,"",(D167/$F$167))</f>
        <v>0.36743515850144093</v>
      </c>
      <c r="E168" s="119">
        <f>+IF($F$167=0,"",(E167/$F$167))</f>
        <v>0</v>
      </c>
      <c r="F168" s="225"/>
      <c r="G168" s="29">
        <f>+IF($I$167=0,"",(G167/$I$167))</f>
        <v>0.35662824207492794</v>
      </c>
      <c r="H168" s="119">
        <f>+IF($I$167=0,"",(H167/$I$167))</f>
        <v>0.64337175792507206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864</v>
      </c>
      <c r="C169" s="19">
        <f t="shared" ref="C169:E169" si="32">+N164</f>
        <v>59</v>
      </c>
      <c r="D169" s="19">
        <f t="shared" si="32"/>
        <v>507</v>
      </c>
      <c r="E169" s="122">
        <f t="shared" si="32"/>
        <v>0</v>
      </c>
      <c r="F169" s="224">
        <f>+SUM(B169:E169)</f>
        <v>1430</v>
      </c>
      <c r="G169" s="25">
        <f>Q164</f>
        <v>531</v>
      </c>
      <c r="H169" s="116">
        <f>R164</f>
        <v>899</v>
      </c>
      <c r="I169" s="220">
        <f>+SUM(G169:H169)</f>
        <v>1430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0.60419580419580421</v>
      </c>
      <c r="C170" s="29">
        <f>+IF($F$169=0,"",(C169/$F$169))</f>
        <v>4.1258741258741259E-2</v>
      </c>
      <c r="D170" s="29">
        <f>+IF($F$169=0,"",(D169/$F$169))</f>
        <v>0.35454545454545455</v>
      </c>
      <c r="E170" s="119">
        <f>+IF($F$169=0,"",(E169/$F$169))</f>
        <v>0</v>
      </c>
      <c r="F170" s="225"/>
      <c r="G170" s="29">
        <f>+IF($I$169=0,"",(G169/$I$169))</f>
        <v>0.37132867132867131</v>
      </c>
      <c r="H170" s="119">
        <f>+IF($I$169=0,"",(H169/$I$169))</f>
        <v>0.62867132867132869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846</v>
      </c>
      <c r="C171" s="19">
        <f t="shared" ref="C171:E171" si="33">+N165</f>
        <v>85</v>
      </c>
      <c r="D171" s="19">
        <f t="shared" si="33"/>
        <v>486</v>
      </c>
      <c r="E171" s="122">
        <f t="shared" si="33"/>
        <v>0</v>
      </c>
      <c r="F171" s="235">
        <f>+SUM(B171:E171)</f>
        <v>1417</v>
      </c>
      <c r="G171" s="19">
        <f>Q165</f>
        <v>521</v>
      </c>
      <c r="H171" s="122">
        <f>R165</f>
        <v>896</v>
      </c>
      <c r="I171" s="235">
        <f>+SUM(G171:H171)</f>
        <v>1417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0.59703599153140441</v>
      </c>
      <c r="C172" s="127">
        <f t="shared" ref="C172:E172" si="34">+IF($F$171=0,"",(C171/$F$171))</f>
        <v>5.9985885673959072E-2</v>
      </c>
      <c r="D172" s="127">
        <f t="shared" si="34"/>
        <v>0.34297812279463658</v>
      </c>
      <c r="E172" s="125">
        <f t="shared" si="34"/>
        <v>0</v>
      </c>
      <c r="F172" s="236"/>
      <c r="G172" s="127">
        <f>+IF($I$171=0,"",(G171/$I$171))</f>
        <v>0.36767819336626678</v>
      </c>
      <c r="H172" s="125">
        <f>+IF($I$171=0,"",(H171/$I$171))</f>
        <v>0.63232180663373327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401</v>
      </c>
      <c r="C178" s="19">
        <f t="shared" ref="C178:G178" si="35">+N178</f>
        <v>177</v>
      </c>
      <c r="D178" s="19">
        <f t="shared" si="35"/>
        <v>658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1236</v>
      </c>
      <c r="I178" s="21"/>
      <c r="J178" s="21"/>
      <c r="K178" s="3"/>
      <c r="L178" s="3"/>
      <c r="M178" s="3">
        <v>401</v>
      </c>
      <c r="N178" s="3">
        <v>177</v>
      </c>
      <c r="O178" s="43">
        <v>658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0.32443365695792881</v>
      </c>
      <c r="C179" s="30">
        <f t="shared" ref="C179:G179" si="36">+IF($H$178=0,"",(C178/$H$178))</f>
        <v>0.14320388349514562</v>
      </c>
      <c r="D179" s="30">
        <f t="shared" si="36"/>
        <v>0.53236245954692551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443</v>
      </c>
      <c r="N179" s="3">
        <v>0</v>
      </c>
      <c r="O179" s="43">
        <v>670</v>
      </c>
      <c r="P179" s="43">
        <v>155</v>
      </c>
      <c r="Q179" s="43">
        <v>12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443</v>
      </c>
      <c r="C180" s="25">
        <f t="shared" ref="C180:G180" si="37">+N179</f>
        <v>0</v>
      </c>
      <c r="D180" s="25">
        <f t="shared" si="37"/>
        <v>670</v>
      </c>
      <c r="E180" s="25">
        <f t="shared" si="37"/>
        <v>155</v>
      </c>
      <c r="F180" s="25">
        <f t="shared" si="37"/>
        <v>12</v>
      </c>
      <c r="G180" s="116">
        <f t="shared" si="37"/>
        <v>0</v>
      </c>
      <c r="H180" s="224">
        <f>+SUM(B180:G180)</f>
        <v>1280</v>
      </c>
      <c r="I180" s="20"/>
      <c r="J180" s="20"/>
      <c r="K180" s="3"/>
      <c r="L180" s="3"/>
      <c r="M180" s="3">
        <v>341</v>
      </c>
      <c r="N180" s="3">
        <v>166</v>
      </c>
      <c r="O180" s="43">
        <v>655</v>
      </c>
      <c r="P180" s="43">
        <v>2</v>
      </c>
      <c r="Q180" s="43">
        <v>13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0.34609374999999998</v>
      </c>
      <c r="C181" s="29">
        <f t="shared" ref="C181:G181" si="38">+IF($H$180=0,"",(C180/$H$180))</f>
        <v>0</v>
      </c>
      <c r="D181" s="29">
        <f t="shared" si="38"/>
        <v>0.5234375</v>
      </c>
      <c r="E181" s="29">
        <f t="shared" si="38"/>
        <v>0.12109375</v>
      </c>
      <c r="F181" s="29">
        <f t="shared" si="38"/>
        <v>9.3749999999999997E-3</v>
      </c>
      <c r="G181" s="119">
        <f t="shared" si="38"/>
        <v>0</v>
      </c>
      <c r="H181" s="225"/>
      <c r="I181" s="20"/>
      <c r="J181" s="20"/>
      <c r="K181" s="3"/>
      <c r="L181" s="3"/>
      <c r="M181" s="3">
        <v>423</v>
      </c>
      <c r="N181" s="3">
        <v>201</v>
      </c>
      <c r="O181" s="43">
        <v>805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341</v>
      </c>
      <c r="C182" s="25">
        <f t="shared" ref="C182:G182" si="39">+N180</f>
        <v>166</v>
      </c>
      <c r="D182" s="25">
        <f t="shared" si="39"/>
        <v>655</v>
      </c>
      <c r="E182" s="25">
        <f t="shared" si="39"/>
        <v>2</v>
      </c>
      <c r="F182" s="25">
        <f t="shared" si="39"/>
        <v>13</v>
      </c>
      <c r="G182" s="116">
        <f t="shared" si="39"/>
        <v>0</v>
      </c>
      <c r="H182" s="224">
        <f>+SUM(B182:G182)</f>
        <v>1177</v>
      </c>
      <c r="I182" s="20"/>
      <c r="J182" s="20"/>
      <c r="K182" s="3"/>
      <c r="L182" s="3"/>
      <c r="M182" s="3">
        <v>402</v>
      </c>
      <c r="N182" s="3">
        <v>214</v>
      </c>
      <c r="O182" s="43">
        <v>760</v>
      </c>
      <c r="P182" s="43">
        <v>0</v>
      </c>
      <c r="Q182" s="43">
        <v>12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0.28971962616822428</v>
      </c>
      <c r="C183" s="29">
        <f t="shared" ref="C183:G183" si="40">+IF($H$182=0,"",(C182/$H$182))</f>
        <v>0.14103653355989804</v>
      </c>
      <c r="D183" s="29">
        <f t="shared" si="40"/>
        <v>0.556499575191164</v>
      </c>
      <c r="E183" s="29">
        <f t="shared" si="40"/>
        <v>1.6992353440951572E-3</v>
      </c>
      <c r="F183" s="29">
        <f t="shared" si="40"/>
        <v>1.1045029736618521E-2</v>
      </c>
      <c r="G183" s="119">
        <f t="shared" si="40"/>
        <v>0</v>
      </c>
      <c r="H183" s="225"/>
      <c r="I183" s="20"/>
      <c r="J183" s="20"/>
      <c r="K183" s="20"/>
      <c r="L183" s="20"/>
      <c r="M183" s="3">
        <v>413</v>
      </c>
      <c r="N183" s="3">
        <v>0</v>
      </c>
      <c r="O183" s="43">
        <v>799</v>
      </c>
      <c r="P183" s="43">
        <v>210</v>
      </c>
      <c r="Q183" s="43">
        <v>8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423</v>
      </c>
      <c r="C184" s="25">
        <f t="shared" ref="C184:G184" si="41">+N181</f>
        <v>201</v>
      </c>
      <c r="D184" s="25">
        <f t="shared" si="41"/>
        <v>805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1429</v>
      </c>
      <c r="I184" s="20"/>
      <c r="J184" s="20"/>
      <c r="K184" s="20"/>
      <c r="L184" s="20"/>
      <c r="M184" s="3">
        <v>406</v>
      </c>
      <c r="N184" s="3">
        <v>0</v>
      </c>
      <c r="O184" s="43">
        <v>815</v>
      </c>
      <c r="P184" s="43">
        <v>196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0.29601119664100772</v>
      </c>
      <c r="C185" s="29">
        <f t="shared" ref="C185:G185" si="42">+IF($H$184=0,"",(C184/$H$184))</f>
        <v>0.14065780265920225</v>
      </c>
      <c r="D185" s="29">
        <f t="shared" si="42"/>
        <v>0.56333100069979003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402</v>
      </c>
      <c r="C186" s="25">
        <f t="shared" ref="C186:G186" si="43">N182</f>
        <v>214</v>
      </c>
      <c r="D186" s="25">
        <f t="shared" si="43"/>
        <v>760</v>
      </c>
      <c r="E186" s="25">
        <f t="shared" si="43"/>
        <v>0</v>
      </c>
      <c r="F186" s="25">
        <f t="shared" si="43"/>
        <v>12</v>
      </c>
      <c r="G186" s="116">
        <f t="shared" si="43"/>
        <v>0</v>
      </c>
      <c r="H186" s="224">
        <f>+SUM(B186:G186)</f>
        <v>1388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0.28962536023054752</v>
      </c>
      <c r="C187" s="29">
        <f t="shared" si="44"/>
        <v>0.15417867435158503</v>
      </c>
      <c r="D187" s="29">
        <f t="shared" si="44"/>
        <v>0.54755043227665701</v>
      </c>
      <c r="E187" s="29">
        <f t="shared" si="44"/>
        <v>0</v>
      </c>
      <c r="F187" s="29">
        <f t="shared" si="44"/>
        <v>8.6455331412103754E-3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413</v>
      </c>
      <c r="C188" s="25">
        <f t="shared" ref="C188:G188" si="45">N183</f>
        <v>0</v>
      </c>
      <c r="D188" s="25">
        <f t="shared" si="45"/>
        <v>799</v>
      </c>
      <c r="E188" s="25">
        <f t="shared" si="45"/>
        <v>210</v>
      </c>
      <c r="F188" s="25">
        <f t="shared" si="45"/>
        <v>8</v>
      </c>
      <c r="G188" s="116">
        <f t="shared" si="45"/>
        <v>0</v>
      </c>
      <c r="H188" s="224">
        <f>+SUM(B188:G188)</f>
        <v>1430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0.28881118881118883</v>
      </c>
      <c r="C189" s="29">
        <f t="shared" si="46"/>
        <v>0</v>
      </c>
      <c r="D189" s="29">
        <f t="shared" si="46"/>
        <v>0.55874125874125879</v>
      </c>
      <c r="E189" s="29">
        <f t="shared" si="46"/>
        <v>0.14685314685314685</v>
      </c>
      <c r="F189" s="29">
        <f t="shared" si="46"/>
        <v>5.5944055944055944E-3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406</v>
      </c>
      <c r="C190" s="25">
        <f t="shared" ref="C190:G190" si="47">N184</f>
        <v>0</v>
      </c>
      <c r="D190" s="25">
        <f t="shared" si="47"/>
        <v>815</v>
      </c>
      <c r="E190" s="25">
        <f t="shared" si="47"/>
        <v>196</v>
      </c>
      <c r="F190" s="25">
        <f t="shared" si="47"/>
        <v>0</v>
      </c>
      <c r="G190" s="116">
        <f t="shared" si="47"/>
        <v>0</v>
      </c>
      <c r="H190" s="224">
        <f>+SUM(B190:G190)</f>
        <v>1417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0.28652081863091039</v>
      </c>
      <c r="C191" s="127">
        <f>+IF($H$190=0,"",(C190/$H$190))</f>
        <v>0</v>
      </c>
      <c r="D191" s="127">
        <f t="shared" ref="D191:G191" si="48">+IF($H$190=0,"",(D190/$H$190))</f>
        <v>0.57515878616796046</v>
      </c>
      <c r="E191" s="127">
        <f t="shared" si="48"/>
        <v>0.13832039520112915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32</v>
      </c>
      <c r="D196" s="64">
        <v>36</v>
      </c>
      <c r="E196" s="64">
        <v>75</v>
      </c>
      <c r="F196" s="64">
        <v>105</v>
      </c>
      <c r="G196" s="64">
        <v>78</v>
      </c>
      <c r="H196" s="65">
        <v>102</v>
      </c>
      <c r="I196" s="65">
        <v>85</v>
      </c>
      <c r="J196" s="66">
        <v>121</v>
      </c>
      <c r="K196" s="66">
        <v>136</v>
      </c>
      <c r="L196" s="66">
        <v>122</v>
      </c>
      <c r="M196" s="68">
        <v>167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7</v>
      </c>
      <c r="E197" s="15">
        <v>0</v>
      </c>
      <c r="F197" s="15">
        <v>44</v>
      </c>
      <c r="G197" s="15">
        <v>48</v>
      </c>
      <c r="H197" s="28">
        <v>72</v>
      </c>
      <c r="I197" s="28">
        <v>51</v>
      </c>
      <c r="J197" s="33">
        <v>111</v>
      </c>
      <c r="K197" s="33">
        <v>126</v>
      </c>
      <c r="L197" s="33">
        <v>140</v>
      </c>
      <c r="M197" s="70">
        <v>111</v>
      </c>
      <c r="AK197" s="1"/>
    </row>
    <row r="198" spans="1:37" ht="18.75" x14ac:dyDescent="0.25">
      <c r="A198" s="241" t="s">
        <v>4</v>
      </c>
      <c r="B198" s="242"/>
      <c r="C198" s="69">
        <v>1506</v>
      </c>
      <c r="D198" s="15">
        <v>1808</v>
      </c>
      <c r="E198" s="15">
        <v>1431</v>
      </c>
      <c r="F198" s="15">
        <v>2161</v>
      </c>
      <c r="G198" s="15">
        <v>2019</v>
      </c>
      <c r="H198" s="28">
        <v>2962</v>
      </c>
      <c r="I198" s="28">
        <v>2732</v>
      </c>
      <c r="J198" s="33">
        <v>1300</v>
      </c>
      <c r="K198" s="33">
        <v>2911</v>
      </c>
      <c r="L198" s="33">
        <v>3493</v>
      </c>
      <c r="M198" s="70">
        <v>2626</v>
      </c>
      <c r="AK198" s="1"/>
    </row>
    <row r="199" spans="1:37" ht="18.75" x14ac:dyDescent="0.25">
      <c r="A199" s="241" t="s">
        <v>5</v>
      </c>
      <c r="B199" s="242"/>
      <c r="C199" s="69">
        <v>110</v>
      </c>
      <c r="D199" s="15">
        <v>65</v>
      </c>
      <c r="E199" s="15">
        <v>0</v>
      </c>
      <c r="F199" s="15">
        <v>0</v>
      </c>
      <c r="G199" s="15">
        <v>0</v>
      </c>
      <c r="H199" s="28">
        <v>108</v>
      </c>
      <c r="I199" s="28">
        <v>173</v>
      </c>
      <c r="J199" s="33">
        <v>121</v>
      </c>
      <c r="K199" s="33">
        <v>71</v>
      </c>
      <c r="L199" s="33">
        <v>14</v>
      </c>
      <c r="M199" s="70">
        <v>171</v>
      </c>
      <c r="AK199" s="1"/>
    </row>
    <row r="200" spans="1:37" ht="18.75" x14ac:dyDescent="0.25">
      <c r="A200" s="241" t="s">
        <v>6</v>
      </c>
      <c r="B200" s="242"/>
      <c r="C200" s="69">
        <v>41</v>
      </c>
      <c r="D200" s="15">
        <v>13</v>
      </c>
      <c r="E200" s="15">
        <v>0</v>
      </c>
      <c r="F200" s="15">
        <v>0</v>
      </c>
      <c r="G200" s="15">
        <v>0</v>
      </c>
      <c r="H200" s="28">
        <v>76</v>
      </c>
      <c r="I200" s="28">
        <v>41</v>
      </c>
      <c r="J200" s="33">
        <v>77</v>
      </c>
      <c r="K200" s="33">
        <v>98</v>
      </c>
      <c r="L200" s="33">
        <v>80</v>
      </c>
      <c r="M200" s="70">
        <v>158</v>
      </c>
      <c r="AK200" s="1"/>
    </row>
    <row r="201" spans="1:37" ht="18.75" x14ac:dyDescent="0.25">
      <c r="A201" s="241" t="s">
        <v>7</v>
      </c>
      <c r="B201" s="242"/>
      <c r="C201" s="69">
        <v>2</v>
      </c>
      <c r="D201" s="15">
        <v>6</v>
      </c>
      <c r="E201" s="15">
        <v>0</v>
      </c>
      <c r="F201" s="15">
        <v>0</v>
      </c>
      <c r="G201" s="15">
        <v>0</v>
      </c>
      <c r="H201" s="28">
        <v>2</v>
      </c>
      <c r="I201" s="28">
        <v>0</v>
      </c>
      <c r="J201" s="33">
        <v>0</v>
      </c>
      <c r="K201" s="33">
        <v>0</v>
      </c>
      <c r="L201" s="33">
        <v>0</v>
      </c>
      <c r="M201" s="70">
        <v>8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1691</v>
      </c>
      <c r="D202" s="158">
        <f t="shared" si="49"/>
        <v>1935</v>
      </c>
      <c r="E202" s="158">
        <f t="shared" si="49"/>
        <v>1506</v>
      </c>
      <c r="F202" s="158">
        <f t="shared" si="49"/>
        <v>2310</v>
      </c>
      <c r="G202" s="158">
        <f t="shared" si="49"/>
        <v>2145</v>
      </c>
      <c r="H202" s="158">
        <f t="shared" si="49"/>
        <v>3322</v>
      </c>
      <c r="I202" s="158">
        <f t="shared" si="49"/>
        <v>3082</v>
      </c>
      <c r="J202" s="158">
        <f t="shared" si="49"/>
        <v>1730</v>
      </c>
      <c r="K202" s="158">
        <f t="shared" ref="K202:L202" si="50">+SUM(K196:K201)</f>
        <v>3342</v>
      </c>
      <c r="L202" s="158">
        <f t="shared" si="50"/>
        <v>3849</v>
      </c>
      <c r="M202" s="179">
        <f>+SUM(M196:M201)</f>
        <v>3241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0.35</v>
      </c>
      <c r="E208" s="134"/>
      <c r="F208" s="186">
        <v>0.36708860759493672</v>
      </c>
      <c r="G208" s="187"/>
      <c r="H208" s="186">
        <v>0.24096385542168669</v>
      </c>
      <c r="I208" s="186"/>
      <c r="J208" s="192">
        <v>0.23636363636363639</v>
      </c>
      <c r="K208" s="201"/>
      <c r="L208" s="186">
        <v>0.25225225225225217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0.6071428571428571</v>
      </c>
      <c r="E209" s="187"/>
      <c r="F209" s="186">
        <v>0.44615384615384618</v>
      </c>
      <c r="G209" s="187"/>
      <c r="H209" s="186">
        <v>0.66666666666666663</v>
      </c>
      <c r="I209" s="186"/>
      <c r="J209" s="194">
        <v>0.43564356435643559</v>
      </c>
      <c r="K209" s="202"/>
      <c r="L209" s="186">
        <v>0.39166666666666672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0.60447214076246336</v>
      </c>
      <c r="E210" s="187"/>
      <c r="F210" s="186">
        <v>0.66965285554311316</v>
      </c>
      <c r="G210" s="187"/>
      <c r="H210" s="186">
        <v>0.67034178610804851</v>
      </c>
      <c r="I210" s="186"/>
      <c r="J210" s="194">
        <v>0.5832687838884586</v>
      </c>
      <c r="K210" s="202"/>
      <c r="L210" s="186">
        <v>0.62784286698828395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130</v>
      </c>
      <c r="E211" s="187"/>
      <c r="F211" s="186">
        <v>0.89719626168224298</v>
      </c>
      <c r="G211" s="187"/>
      <c r="H211" s="186">
        <v>0.88304093567251463</v>
      </c>
      <c r="I211" s="186"/>
      <c r="J211" s="194">
        <v>0.80672268907563027</v>
      </c>
      <c r="K211" s="202"/>
      <c r="L211" s="186">
        <v>0.81690140845070425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130</v>
      </c>
      <c r="E212" s="187"/>
      <c r="F212" s="186" t="s">
        <v>130</v>
      </c>
      <c r="G212" s="187"/>
      <c r="H212" s="186" t="s">
        <v>130</v>
      </c>
      <c r="I212" s="186"/>
      <c r="J212" s="194" t="s">
        <v>130</v>
      </c>
      <c r="K212" s="202"/>
      <c r="L212" s="186" t="s">
        <v>130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130</v>
      </c>
      <c r="E213" s="187"/>
      <c r="F213" s="186">
        <v>0.97368421052631582</v>
      </c>
      <c r="G213" s="187"/>
      <c r="H213" s="186">
        <v>0.9285714285714286</v>
      </c>
      <c r="I213" s="186"/>
      <c r="J213" s="194">
        <v>0.94805194805194803</v>
      </c>
      <c r="K213" s="202"/>
      <c r="L213" s="186">
        <v>0.93877551020408168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130</v>
      </c>
      <c r="E214" s="190"/>
      <c r="F214" s="189">
        <v>1</v>
      </c>
      <c r="G214" s="190"/>
      <c r="H214" s="189" t="s">
        <v>130</v>
      </c>
      <c r="I214" s="189"/>
      <c r="J214" s="203" t="s">
        <v>130</v>
      </c>
      <c r="K214" s="204"/>
      <c r="L214" s="189" t="s">
        <v>130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123</v>
      </c>
      <c r="E219" s="196"/>
      <c r="F219" s="195" t="s">
        <v>123</v>
      </c>
      <c r="G219" s="196"/>
      <c r="H219" s="195" t="s">
        <v>123</v>
      </c>
      <c r="I219" s="196"/>
      <c r="J219" s="195" t="s">
        <v>123</v>
      </c>
      <c r="K219" s="196"/>
      <c r="L219" s="195" t="s">
        <v>123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123</v>
      </c>
      <c r="E220" s="187"/>
      <c r="F220" s="193" t="s">
        <v>123</v>
      </c>
      <c r="G220" s="187"/>
      <c r="H220" s="193" t="s">
        <v>123</v>
      </c>
      <c r="I220" s="187"/>
      <c r="J220" s="193" t="s">
        <v>123</v>
      </c>
      <c r="K220" s="187"/>
      <c r="L220" s="193" t="s">
        <v>123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123</v>
      </c>
      <c r="K221" s="187"/>
      <c r="L221" s="193" t="s">
        <v>125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130</v>
      </c>
      <c r="E222" s="187"/>
      <c r="F222" s="193" t="s">
        <v>131</v>
      </c>
      <c r="G222" s="187"/>
      <c r="H222" s="193" t="s">
        <v>132</v>
      </c>
      <c r="I222" s="187"/>
      <c r="J222" s="193" t="s">
        <v>132</v>
      </c>
      <c r="K222" s="187"/>
      <c r="L222" s="193" t="s">
        <v>132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130</v>
      </c>
      <c r="E223" s="187"/>
      <c r="F223" s="193" t="s">
        <v>130</v>
      </c>
      <c r="G223" s="187"/>
      <c r="H223" s="193" t="s">
        <v>130</v>
      </c>
      <c r="I223" s="187"/>
      <c r="J223" s="193" t="s">
        <v>130</v>
      </c>
      <c r="K223" s="187"/>
      <c r="L223" s="193" t="s">
        <v>130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130</v>
      </c>
      <c r="E224" s="187"/>
      <c r="F224" s="193" t="s">
        <v>126</v>
      </c>
      <c r="G224" s="187"/>
      <c r="H224" s="193" t="s">
        <v>126</v>
      </c>
      <c r="I224" s="187"/>
      <c r="J224" s="193" t="s">
        <v>131</v>
      </c>
      <c r="K224" s="187"/>
      <c r="L224" s="193" t="s">
        <v>127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130</v>
      </c>
      <c r="E225" s="190"/>
      <c r="F225" s="199" t="s">
        <v>128</v>
      </c>
      <c r="G225" s="190"/>
      <c r="H225" s="199" t="s">
        <v>130</v>
      </c>
      <c r="I225" s="190"/>
      <c r="J225" s="199" t="s">
        <v>130</v>
      </c>
      <c r="K225" s="190"/>
      <c r="L225" s="199" t="s">
        <v>130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2023-09-03T19:17:11Z</dcterms:modified>
</cp:coreProperties>
</file>