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538B97D-76D0-49BC-9985-BB22A25DAB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<sst xmlns="http://schemas.openxmlformats.org/spreadsheetml/2006/main" count="253" uniqueCount="128">
  <si>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</si>
  <si>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</si>
  <si>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</si>
  <si>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</si>
  <si>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</si>
  <si>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</si>
  <si>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</si>
  <si>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</si>
  <si>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</si>
  <si>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</si>
  <si>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</si>
  <si>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</si>
  <si>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</si>
  <si>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</si>
  <si>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</si>
  <si>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</si>
  <si>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</si>
  <si>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</si>
  <si>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</si>
  <si>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</si>
  <si>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</si>
  <si>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</si>
  <si>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</si>
  <si>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</si>
  <si>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</si>
  <si>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</si>
  <si>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</si>
  <si>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</si>
  <si>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</si>
  <si>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</si>
  <si>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</si>
  <si>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</si>
  <si>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</si>
  <si>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</si>
  <si>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</si>
  <si>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</si>
  <si>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</si>
  <si>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</si>
  <si>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</si>
  <si>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</si>
  <si>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</si>
  <si>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</si>
  <si>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</si>
  <si>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</si>
  <si>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</si>
  <si>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</si>
  <si>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</si>
  <si>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</si>
  <si>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</si>
  <si>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</si>
  <si>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</si>
  <si>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</si>
  <si>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</si>
  <si>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</si>
  <si>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</si>
  <si>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</si>
  <si>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</si>
  <si>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</si>
  <si>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</si>
  <si>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</si>
  <si>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</si>
  <si>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</si>
  <si>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</si>
  <si>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</si>
  <si>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</si>
  <si>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</si>
  <si>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</si>
  <si>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</si>
  <si>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</si>
  <si>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</si>
  <si>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</si>
  <si>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</si>
  <si>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</si>
  <si>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</si>
  <si>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</si>
  <si>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</si>
  <si>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</si>
  <si>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</si>
  <si>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</si>
  <si>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</si>
  <si>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</si>
  <si>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</si>
  <si>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</si>
  <si>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</si>
  <si>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</si>
  <si>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</si>
  <si>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</si>
  <si>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</si>
  <si>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</si>
  <si>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</si>
  <si>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</si>
  <si>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</si>
  <si>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</si>
  <si>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</si>
  <si>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</si>
  <si>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</si>
  <si>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</si>
  <si>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</si>
  <si>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</si>
  <si>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</si>
  <si>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</si>
  <si>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</si>
  <si>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</si>
  <si>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</si>
  <si>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</si>
  <si>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</si>
  <si>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</si>
  <si>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</si>
  <si>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</si>
  <si>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</si>
  <si>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</si>
  <si>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</si>
  <si>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</si>
  <si>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</si>
  <si>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</si>
  <si>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</si>
  <si>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</si>
  <si>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</si>
  <si>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</si>
  <si>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</si>
  <si>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</si>
  <si>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</si>
  <si>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</si>
  <si>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</si>
  <si>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</si>
  <si>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FUNDACION UNIVERSITARIA COMFAMILIAR RISARALDA</t>
  </si>
  <si>
    <t>Entre 1 y 1,5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</si>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</sst>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COMFAMILIAR RISARALDA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COMFAMILIAR RISARALDA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1130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1120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10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0.76470588235294112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378</v>
      </c>
      <c r="I32" s="57">
        <v>786</v>
      </c>
      <c r="J32" s="58">
        <v>1074</v>
      </c>
      <c r="K32" s="58">
        <v>1000</v>
      </c>
      <c r="L32" s="58">
        <v>1139</v>
      </c>
      <c r="M32" s="61">
        <v>1120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28</v>
      </c>
      <c r="L33" s="32">
        <v>10</v>
      </c>
      <c r="M33" s="62">
        <v>10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378</v>
      </c>
      <c r="I34" s="175">
        <f>+SUM(I32:I33)</f>
        <v>786</v>
      </c>
      <c r="J34" s="166">
        <f>+SUM(J32:J33)</f>
        <v>1074</v>
      </c>
      <c r="K34" s="166">
        <f>+SUM(K32:K33)</f>
        <v>1028</v>
      </c>
      <c r="L34" s="166">
        <f>+SUM(L32:L33)</f>
        <v>1149</v>
      </c>
      <c r="M34" s="167">
        <f>+SUM(M32:M33)</f>
        <v>1130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378</v>
      </c>
      <c r="I39" s="65">
        <v>750</v>
      </c>
      <c r="J39" s="66">
        <v>833</v>
      </c>
      <c r="K39" s="66">
        <v>593</v>
      </c>
      <c r="L39" s="66">
        <v>492</v>
      </c>
      <c r="M39" s="68">
        <v>482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36</v>
      </c>
      <c r="J40" s="33">
        <v>223</v>
      </c>
      <c r="K40" s="33">
        <v>259</v>
      </c>
      <c r="L40" s="33">
        <v>275</v>
      </c>
      <c r="M40" s="70">
        <v>212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18</v>
      </c>
      <c r="K41" s="33">
        <v>148</v>
      </c>
      <c r="L41" s="33">
        <v>372</v>
      </c>
      <c r="M41" s="70">
        <v>426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28</v>
      </c>
      <c r="L42" s="33">
        <v>10</v>
      </c>
      <c r="M42" s="70">
        <v>10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378</v>
      </c>
      <c r="I45" s="175">
        <f t="shared" si="1"/>
        <v>786</v>
      </c>
      <c r="J45" s="166">
        <f>+SUM(J39:J44)</f>
        <v>1074</v>
      </c>
      <c r="K45" s="166">
        <f>+SUM(K39:K44)</f>
        <v>1028</v>
      </c>
      <c r="L45" s="166">
        <f>+SUM(L39:L44)</f>
        <v>1149</v>
      </c>
      <c r="M45" s="167">
        <f>+SUM(M39:M44)</f>
        <v>1130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348</v>
      </c>
      <c r="I55" s="28">
        <v>786</v>
      </c>
      <c r="J55" s="33">
        <v>1074</v>
      </c>
      <c r="K55" s="33">
        <v>1028</v>
      </c>
      <c r="L55" s="33">
        <v>1149</v>
      </c>
      <c r="M55" s="70">
        <v>1130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30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378</v>
      </c>
      <c r="I59" s="172">
        <f t="shared" si="2"/>
        <v>786</v>
      </c>
      <c r="J59" s="172">
        <f t="shared" si="2"/>
        <v>1074</v>
      </c>
      <c r="K59" s="172">
        <f t="shared" si="2"/>
        <v>1028</v>
      </c>
      <c r="L59" s="172">
        <f t="shared" si="2"/>
        <v>1149</v>
      </c>
      <c r="M59" s="167">
        <f>+SUM(M50:M58)</f>
        <v>1130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348</v>
      </c>
      <c r="I68" s="33">
        <v>711</v>
      </c>
      <c r="J68" s="33">
        <v>951</v>
      </c>
      <c r="K68" s="32">
        <v>948</v>
      </c>
      <c r="L68" s="32">
        <v>1041</v>
      </c>
      <c r="M68" s="62">
        <v>1001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30</v>
      </c>
      <c r="I70" s="33">
        <v>75</v>
      </c>
      <c r="J70" s="33">
        <v>123</v>
      </c>
      <c r="K70" s="32">
        <v>80</v>
      </c>
      <c r="L70" s="32">
        <v>108</v>
      </c>
      <c r="M70" s="62">
        <v>129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378</v>
      </c>
      <c r="I76" s="172">
        <f t="shared" ref="I76:M76" si="4">+SUM(I64:I75)</f>
        <v>786</v>
      </c>
      <c r="J76" s="172">
        <f t="shared" si="4"/>
        <v>1074</v>
      </c>
      <c r="K76" s="172">
        <f t="shared" si="4"/>
        <v>1028</v>
      </c>
      <c r="L76" s="172">
        <f t="shared" si="4"/>
        <v>1149</v>
      </c>
      <c r="M76" s="173">
        <f t="shared" si="4"/>
        <v>1130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378</v>
      </c>
      <c r="I82" s="85">
        <v>786</v>
      </c>
      <c r="J82" s="85">
        <v>1074</v>
      </c>
      <c r="K82" s="86">
        <v>1028</v>
      </c>
      <c r="L82" s="86">
        <v>1149</v>
      </c>
      <c r="M82" s="87">
        <v>1130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378</v>
      </c>
      <c r="I87" s="165">
        <f>+SUM(I82:I86)</f>
        <v>786</v>
      </c>
      <c r="J87" s="165">
        <f>+SUM(J82:J86)</f>
        <v>1074</v>
      </c>
      <c r="K87" s="166">
        <f>+SUM(K82:K86)</f>
        <v>1028</v>
      </c>
      <c r="L87" s="166">
        <f>+SUM(L82:L86)</f>
        <v>1149</v>
      </c>
      <c r="M87" s="167">
        <f>+SUM(M82:M86)</f>
        <v>1130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144</v>
      </c>
      <c r="I93" s="92">
        <v>330</v>
      </c>
      <c r="J93" s="86">
        <v>442</v>
      </c>
      <c r="K93" s="86">
        <v>423</v>
      </c>
      <c r="L93" s="86">
        <v>480</v>
      </c>
      <c r="M93" s="87">
        <v>487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234</v>
      </c>
      <c r="I94" s="28">
        <v>456</v>
      </c>
      <c r="J94" s="28">
        <v>632</v>
      </c>
      <c r="K94" s="32">
        <v>605</v>
      </c>
      <c r="L94" s="32">
        <v>669</v>
      </c>
      <c r="M94" s="88">
        <v>643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378</v>
      </c>
      <c r="I95" s="165">
        <f t="shared" si="6"/>
        <v>786</v>
      </c>
      <c r="J95" s="165">
        <f t="shared" si="6"/>
        <v>1074</v>
      </c>
      <c r="K95" s="166">
        <f t="shared" si="6"/>
        <v>1028</v>
      </c>
      <c r="L95" s="166">
        <f t="shared" si="6"/>
        <v>1149</v>
      </c>
      <c r="M95" s="167">
        <f t="shared" si="6"/>
        <v>1130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</v>
      </c>
      <c r="D100" s="209">
        <v>0.31645569620253167</v>
      </c>
      <c r="E100" s="209">
        <v>0.12137203166226913</v>
      </c>
      <c r="F100" s="209">
        <v>0.14422158548233047</v>
      </c>
      <c r="G100" s="210">
        <v>9.8880597014925367E-2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</v>
      </c>
      <c r="D102" s="162">
        <v>0.31645569620253167</v>
      </c>
      <c r="E102" s="162">
        <v>0.12137203166226913</v>
      </c>
      <c r="F102" s="162">
        <v>0.14422158548233047</v>
      </c>
      <c r="G102" s="163">
        <v>9.8880597014925367E-2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482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4</v>
      </c>
      <c r="J109"/>
    </row>
    <row r="110" spans="1:10" ht="18.75" x14ac:dyDescent="0.25">
      <c r="A110" s="241" t="s">
        <v>3</v>
      </c>
      <c r="B110" s="248"/>
      <c r="C110" s="63">
        <f t="shared" si="7"/>
        <v>212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4</v>
      </c>
      <c r="J110"/>
    </row>
    <row r="111" spans="1:10" ht="18.75" x14ac:dyDescent="0.25">
      <c r="A111" s="241" t="s">
        <v>4</v>
      </c>
      <c r="B111" s="248"/>
      <c r="C111" s="63">
        <f t="shared" si="7"/>
        <v>426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4</v>
      </c>
      <c r="J111"/>
    </row>
    <row r="112" spans="1:10" ht="18.75" x14ac:dyDescent="0.25">
      <c r="A112" s="241" t="s">
        <v>5</v>
      </c>
      <c r="B112" s="248"/>
      <c r="C112" s="63">
        <f t="shared" si="7"/>
        <v>10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1130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634</v>
      </c>
      <c r="D125" s="254">
        <f>+C125+C126</f>
        <v>1004</v>
      </c>
      <c r="E125" s="100">
        <v>507</v>
      </c>
      <c r="F125" s="254">
        <f>+E125+E126</f>
        <v>764</v>
      </c>
      <c r="G125" s="100">
        <v>388</v>
      </c>
      <c r="H125" s="254">
        <f>+G125+G126</f>
        <v>654</v>
      </c>
    </row>
    <row r="126" spans="1:10" ht="18.75" x14ac:dyDescent="0.25">
      <c r="A126" s="267"/>
      <c r="B126" s="105">
        <v>2</v>
      </c>
      <c r="C126" s="99">
        <v>370</v>
      </c>
      <c r="D126" s="244"/>
      <c r="E126" s="99">
        <v>257</v>
      </c>
      <c r="F126" s="244"/>
      <c r="G126" s="99">
        <v>266</v>
      </c>
      <c r="H126" s="244"/>
    </row>
    <row r="127" spans="1:10" ht="18.75" x14ac:dyDescent="0.25">
      <c r="A127" s="266">
        <v>2018</v>
      </c>
      <c r="B127" s="106">
        <v>1</v>
      </c>
      <c r="C127" s="100">
        <v>574</v>
      </c>
      <c r="D127" s="254">
        <f>+C127+C128</f>
        <v>815</v>
      </c>
      <c r="E127" s="100">
        <v>356</v>
      </c>
      <c r="F127" s="254">
        <f>+E127+E128</f>
        <v>513</v>
      </c>
      <c r="G127" s="100">
        <v>358</v>
      </c>
      <c r="H127" s="254">
        <f>+G127+G128</f>
        <v>567</v>
      </c>
    </row>
    <row r="128" spans="1:10" ht="18.75" x14ac:dyDescent="0.25">
      <c r="A128" s="267"/>
      <c r="B128" s="105">
        <v>2</v>
      </c>
      <c r="C128" s="99">
        <v>241</v>
      </c>
      <c r="D128" s="244"/>
      <c r="E128" s="99">
        <v>157</v>
      </c>
      <c r="F128" s="244"/>
      <c r="G128" s="99">
        <v>209</v>
      </c>
      <c r="H128" s="244"/>
    </row>
    <row r="129" spans="1:28" ht="18.75" x14ac:dyDescent="0.25">
      <c r="A129" s="266">
        <v>2019</v>
      </c>
      <c r="B129" s="106">
        <v>1</v>
      </c>
      <c r="C129" s="100">
        <v>717</v>
      </c>
      <c r="D129" s="254">
        <f>+C129+C130</f>
        <v>1056</v>
      </c>
      <c r="E129" s="100">
        <v>690</v>
      </c>
      <c r="F129" s="254">
        <f>+E129+E130</f>
        <v>1024</v>
      </c>
      <c r="G129" s="100">
        <v>575</v>
      </c>
      <c r="H129" s="254">
        <f>+G129+G130</f>
        <v>827</v>
      </c>
    </row>
    <row r="130" spans="1:28" ht="18.75" x14ac:dyDescent="0.25">
      <c r="A130" s="267"/>
      <c r="B130" s="105">
        <v>2</v>
      </c>
      <c r="C130" s="99">
        <v>339</v>
      </c>
      <c r="D130" s="244"/>
      <c r="E130" s="99">
        <v>334</v>
      </c>
      <c r="F130" s="244"/>
      <c r="G130" s="99">
        <v>252</v>
      </c>
      <c r="H130" s="244"/>
    </row>
    <row r="131" spans="1:28" ht="18.75" x14ac:dyDescent="0.25">
      <c r="A131" s="266">
        <v>2022</v>
      </c>
      <c r="B131" s="106">
        <v>1</v>
      </c>
      <c r="C131" s="100">
        <v>586</v>
      </c>
      <c r="D131" s="254">
        <f>+C131+C132</f>
        <v>1020</v>
      </c>
      <c r="E131" s="100">
        <v>237</v>
      </c>
      <c r="F131" s="254">
        <f>+E131+E132</f>
        <v>560</v>
      </c>
      <c r="G131" s="100">
        <v>478</v>
      </c>
      <c r="H131" s="254">
        <f>+G131+G132</f>
        <v>774</v>
      </c>
    </row>
    <row r="132" spans="1:28" ht="18.75" x14ac:dyDescent="0.25">
      <c r="A132" s="267"/>
      <c r="B132" s="105">
        <v>2</v>
      </c>
      <c r="C132" s="99">
        <v>434</v>
      </c>
      <c r="D132" s="244"/>
      <c r="E132" s="99">
        <v>323</v>
      </c>
      <c r="F132" s="244"/>
      <c r="G132" s="99">
        <v>296</v>
      </c>
      <c r="H132" s="244"/>
    </row>
    <row r="133" spans="1:28" ht="18.75" x14ac:dyDescent="0.25">
      <c r="A133" s="266">
        <v>2021</v>
      </c>
      <c r="B133" s="106">
        <v>1</v>
      </c>
      <c r="C133" s="100">
        <v>756</v>
      </c>
      <c r="D133" s="254">
        <f>+C133+C134</f>
        <v>1174</v>
      </c>
      <c r="E133" s="100">
        <v>589</v>
      </c>
      <c r="F133" s="254">
        <f>+E133+E134</f>
        <v>911</v>
      </c>
      <c r="G133" s="100">
        <v>515</v>
      </c>
      <c r="H133" s="254">
        <f>+G133+G134</f>
        <v>763</v>
      </c>
    </row>
    <row r="134" spans="1:28" ht="18.75" x14ac:dyDescent="0.25">
      <c r="A134" s="267"/>
      <c r="B134" s="105">
        <v>2</v>
      </c>
      <c r="C134" s="99">
        <v>418</v>
      </c>
      <c r="D134" s="244"/>
      <c r="E134" s="99">
        <v>322</v>
      </c>
      <c r="F134" s="244"/>
      <c r="G134" s="99">
        <v>248</v>
      </c>
      <c r="H134" s="244"/>
    </row>
    <row r="135" spans="1:28" ht="18.75" x14ac:dyDescent="0.25">
      <c r="A135" s="303">
        <v>2022</v>
      </c>
      <c r="B135" s="107">
        <v>1</v>
      </c>
      <c r="C135" s="101">
        <v>714</v>
      </c>
      <c r="D135" s="255">
        <f>+C135+C136</f>
        <v>1063</v>
      </c>
      <c r="E135" s="101">
        <v>557</v>
      </c>
      <c r="F135" s="255">
        <f>+E135+E136</f>
        <v>851</v>
      </c>
      <c r="G135" s="101">
        <v>433</v>
      </c>
      <c r="H135" s="255">
        <f>+G135+G136</f>
        <v>654</v>
      </c>
    </row>
    <row r="136" spans="1:28" ht="19.5" thickBot="1" x14ac:dyDescent="0.3">
      <c r="A136" s="304"/>
      <c r="B136" s="108">
        <v>2</v>
      </c>
      <c r="C136" s="102">
        <v>349</v>
      </c>
      <c r="D136" s="256"/>
      <c r="E136" s="102">
        <v>294</v>
      </c>
      <c r="F136" s="256"/>
      <c r="G136" s="102">
        <v>221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21</v>
      </c>
      <c r="O142" s="22">
        <v>0</v>
      </c>
      <c r="P142" s="22">
        <v>0</v>
      </c>
      <c r="Q142" s="22">
        <v>1</v>
      </c>
      <c r="R142" s="22">
        <v>5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21</v>
      </c>
      <c r="D143" s="116">
        <f t="shared" si="11"/>
        <v>0</v>
      </c>
      <c r="E143" s="116">
        <f t="shared" si="11"/>
        <v>0</v>
      </c>
      <c r="F143" s="116">
        <f t="shared" si="11"/>
        <v>1</v>
      </c>
      <c r="G143" s="116">
        <f t="shared" si="11"/>
        <v>5</v>
      </c>
      <c r="H143" s="116">
        <f t="shared" si="11"/>
        <v>0</v>
      </c>
      <c r="I143" s="117">
        <f t="shared" si="11"/>
        <v>0</v>
      </c>
      <c r="J143" s="235">
        <f>+SUM(B143:I143)</f>
        <v>27</v>
      </c>
      <c r="M143" s="3">
        <v>0</v>
      </c>
      <c r="N143" s="22">
        <v>0</v>
      </c>
      <c r="O143" s="22">
        <v>0</v>
      </c>
      <c r="P143" s="22">
        <v>15</v>
      </c>
      <c r="Q143" s="22">
        <v>13</v>
      </c>
      <c r="R143" s="22">
        <v>19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0.77777777777777779</v>
      </c>
      <c r="D144" s="119">
        <f t="shared" si="12"/>
        <v>0</v>
      </c>
      <c r="E144" s="119">
        <f t="shared" si="12"/>
        <v>0</v>
      </c>
      <c r="F144" s="119">
        <f t="shared" si="12"/>
        <v>3.7037037037037035E-2</v>
      </c>
      <c r="G144" s="119">
        <f t="shared" si="12"/>
        <v>0.18518518518518517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15</v>
      </c>
      <c r="Q144" s="3">
        <v>22</v>
      </c>
      <c r="R144" s="3">
        <v>26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15</v>
      </c>
      <c r="F145" s="116">
        <f t="shared" si="13"/>
        <v>13</v>
      </c>
      <c r="G145" s="116">
        <f t="shared" si="13"/>
        <v>19</v>
      </c>
      <c r="H145" s="116">
        <f t="shared" si="13"/>
        <v>1</v>
      </c>
      <c r="I145" s="117">
        <f t="shared" si="13"/>
        <v>0</v>
      </c>
      <c r="J145" s="235">
        <f>+SUM(B145:I145)</f>
        <v>48</v>
      </c>
      <c r="M145" s="3">
        <v>0</v>
      </c>
      <c r="N145" s="3">
        <v>0</v>
      </c>
      <c r="O145" s="3">
        <v>0</v>
      </c>
      <c r="P145" s="3">
        <v>13</v>
      </c>
      <c r="Q145" s="3">
        <v>29</v>
      </c>
      <c r="R145" s="3">
        <v>37</v>
      </c>
      <c r="S145" s="3">
        <v>3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0.3125</v>
      </c>
      <c r="F146" s="119">
        <f t="shared" si="14"/>
        <v>0.27083333333333331</v>
      </c>
      <c r="G146" s="119">
        <f t="shared" si="14"/>
        <v>0.39583333333333331</v>
      </c>
      <c r="H146" s="119">
        <f t="shared" si="14"/>
        <v>2.0833333333333332E-2</v>
      </c>
      <c r="I146" s="120">
        <f t="shared" si="14"/>
        <v>0</v>
      </c>
      <c r="J146" s="236"/>
      <c r="M146" s="3">
        <v>1</v>
      </c>
      <c r="N146" s="3">
        <v>0</v>
      </c>
      <c r="O146" s="3">
        <v>0</v>
      </c>
      <c r="P146" s="3">
        <v>14</v>
      </c>
      <c r="Q146" s="3">
        <v>31</v>
      </c>
      <c r="R146" s="3">
        <v>38</v>
      </c>
      <c r="S146" s="3">
        <v>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15</v>
      </c>
      <c r="F147" s="116">
        <f t="shared" si="15"/>
        <v>22</v>
      </c>
      <c r="G147" s="116">
        <f t="shared" si="15"/>
        <v>26</v>
      </c>
      <c r="H147" s="116">
        <f t="shared" si="15"/>
        <v>4</v>
      </c>
      <c r="I147" s="117">
        <f t="shared" si="15"/>
        <v>0</v>
      </c>
      <c r="J147" s="235">
        <f>+SUM(B147:I147)</f>
        <v>67</v>
      </c>
      <c r="M147" s="3">
        <v>0</v>
      </c>
      <c r="N147" s="3">
        <v>0</v>
      </c>
      <c r="O147" s="3">
        <v>0</v>
      </c>
      <c r="P147" s="3">
        <v>21</v>
      </c>
      <c r="Q147" s="3">
        <v>36</v>
      </c>
      <c r="R147" s="3">
        <v>52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0.22388059701492538</v>
      </c>
      <c r="F148" s="119">
        <f t="shared" si="16"/>
        <v>0.32835820895522388</v>
      </c>
      <c r="G148" s="119">
        <f t="shared" si="16"/>
        <v>0.38805970149253732</v>
      </c>
      <c r="H148" s="119">
        <f t="shared" si="16"/>
        <v>5.9701492537313432E-2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13</v>
      </c>
      <c r="F149" s="116">
        <f t="shared" si="17"/>
        <v>29</v>
      </c>
      <c r="G149" s="116">
        <f t="shared" si="17"/>
        <v>37</v>
      </c>
      <c r="H149" s="116">
        <f t="shared" si="17"/>
        <v>3</v>
      </c>
      <c r="I149" s="117">
        <f t="shared" si="17"/>
        <v>0</v>
      </c>
      <c r="J149" s="235">
        <f>+SUM(B149:I149)</f>
        <v>82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0.15853658536585366</v>
      </c>
      <c r="F150" s="119">
        <f t="shared" si="18"/>
        <v>0.35365853658536583</v>
      </c>
      <c r="G150" s="119">
        <f t="shared" si="18"/>
        <v>0.45121951219512196</v>
      </c>
      <c r="H150" s="119">
        <f t="shared" si="18"/>
        <v>3.6585365853658534E-2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1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</v>
      </c>
      <c r="F151" s="116">
        <f t="shared" si="19"/>
        <v>31</v>
      </c>
      <c r="G151" s="116">
        <f t="shared" si="19"/>
        <v>38</v>
      </c>
      <c r="H151" s="116">
        <f t="shared" si="19"/>
        <v>2</v>
      </c>
      <c r="I151" s="117">
        <f t="shared" si="19"/>
        <v>0</v>
      </c>
      <c r="J151" s="235">
        <f>+SUM(B151:I151)</f>
        <v>86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1.1627906976744186E-2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0.16279069767441862</v>
      </c>
      <c r="F152" s="119">
        <f t="shared" si="20"/>
        <v>0.36046511627906974</v>
      </c>
      <c r="G152" s="119">
        <f t="shared" si="20"/>
        <v>0.44186046511627908</v>
      </c>
      <c r="H152" s="119">
        <f t="shared" si="20"/>
        <v>2.3255813953488372E-2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21</v>
      </c>
      <c r="F153" s="122">
        <f t="shared" si="21"/>
        <v>36</v>
      </c>
      <c r="G153" s="122">
        <f t="shared" si="21"/>
        <v>52</v>
      </c>
      <c r="H153" s="122">
        <f t="shared" si="21"/>
        <v>1</v>
      </c>
      <c r="I153" s="123">
        <f t="shared" si="21"/>
        <v>0</v>
      </c>
      <c r="J153" s="259">
        <f>+SUM(B153:I153)</f>
        <v>110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0.19090909090909092</v>
      </c>
      <c r="F154" s="125">
        <f t="shared" si="22"/>
        <v>0.32727272727272727</v>
      </c>
      <c r="G154" s="125">
        <f t="shared" si="22"/>
        <v>0.47272727272727272</v>
      </c>
      <c r="H154" s="125">
        <f t="shared" si="22"/>
        <v>9.0909090909090905E-3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17</v>
      </c>
      <c r="N160" s="3">
        <v>0</v>
      </c>
      <c r="O160" s="3">
        <v>10</v>
      </c>
      <c r="P160" s="3">
        <v>0</v>
      </c>
      <c r="Q160" s="3">
        <v>9</v>
      </c>
      <c r="R160" s="3">
        <v>18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17</v>
      </c>
      <c r="C161" s="25">
        <f t="shared" ref="C161:E161" si="25">+N160</f>
        <v>0</v>
      </c>
      <c r="D161" s="25">
        <f t="shared" si="25"/>
        <v>10</v>
      </c>
      <c r="E161" s="116">
        <f t="shared" si="25"/>
        <v>0</v>
      </c>
      <c r="F161" s="235">
        <f>+SUM(B161:E161)</f>
        <v>27</v>
      </c>
      <c r="G161" s="25">
        <f>Q160</f>
        <v>9</v>
      </c>
      <c r="H161" s="116">
        <f>R160</f>
        <v>18</v>
      </c>
      <c r="I161" s="235">
        <f>+SUM(G161:H161)</f>
        <v>27</v>
      </c>
      <c r="J161" s="34"/>
      <c r="M161" s="3">
        <v>16</v>
      </c>
      <c r="N161" s="3">
        <v>1</v>
      </c>
      <c r="O161" s="3">
        <v>31</v>
      </c>
      <c r="P161" s="3">
        <v>0</v>
      </c>
      <c r="Q161" s="3">
        <v>18</v>
      </c>
      <c r="R161" s="3">
        <v>30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0.62962962962962965</v>
      </c>
      <c r="C162" s="29">
        <f t="shared" ref="C162:E162" si="26">+IF($F$161=0,"",(C161/$F$161))</f>
        <v>0</v>
      </c>
      <c r="D162" s="29">
        <f t="shared" si="26"/>
        <v>0.37037037037037035</v>
      </c>
      <c r="E162" s="119">
        <f t="shared" si="26"/>
        <v>0</v>
      </c>
      <c r="F162" s="236"/>
      <c r="G162" s="29">
        <f>+IF($I$161=0,"",(G161/$I$161))</f>
        <v>0.33333333333333331</v>
      </c>
      <c r="H162" s="119">
        <f>+IF($I$161=0,"",(H161/$I$161))</f>
        <v>0.66666666666666663</v>
      </c>
      <c r="I162" s="236"/>
      <c r="J162" s="34"/>
      <c r="M162" s="3">
        <v>49</v>
      </c>
      <c r="N162" s="3">
        <v>1</v>
      </c>
      <c r="O162" s="3">
        <v>17</v>
      </c>
      <c r="P162" s="3">
        <v>0</v>
      </c>
      <c r="Q162" s="3">
        <v>23</v>
      </c>
      <c r="R162" s="3">
        <v>44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16</v>
      </c>
      <c r="C163" s="25">
        <f t="shared" ref="C163:E163" si="27">+N161</f>
        <v>1</v>
      </c>
      <c r="D163" s="25">
        <f t="shared" si="27"/>
        <v>31</v>
      </c>
      <c r="E163" s="116">
        <f t="shared" si="27"/>
        <v>0</v>
      </c>
      <c r="F163" s="235">
        <f>+SUM(B163:E163)</f>
        <v>48</v>
      </c>
      <c r="G163" s="25">
        <f>Q161</f>
        <v>18</v>
      </c>
      <c r="H163" s="116">
        <f>R161</f>
        <v>30</v>
      </c>
      <c r="I163" s="235">
        <f>+SUM(G163:H163)</f>
        <v>48</v>
      </c>
      <c r="J163" s="34"/>
      <c r="M163" s="3">
        <v>67</v>
      </c>
      <c r="N163" s="3">
        <v>0</v>
      </c>
      <c r="O163" s="3">
        <v>15</v>
      </c>
      <c r="P163" s="3">
        <v>0</v>
      </c>
      <c r="Q163" s="3">
        <v>26</v>
      </c>
      <c r="R163" s="3">
        <v>56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0.33333333333333331</v>
      </c>
      <c r="C164" s="29">
        <f t="shared" ref="C164:E164" si="28">+IF($F$163=0,"",(C163/$F$163))</f>
        <v>2.0833333333333332E-2</v>
      </c>
      <c r="D164" s="29">
        <f t="shared" si="28"/>
        <v>0.64583333333333337</v>
      </c>
      <c r="E164" s="119">
        <f t="shared" si="28"/>
        <v>0</v>
      </c>
      <c r="F164" s="236"/>
      <c r="G164" s="29">
        <f>+IF($I$163=0,"",(G163/$I$163))</f>
        <v>0.375</v>
      </c>
      <c r="H164" s="119">
        <f>+IF($I$163=0,"",(H163/$I$163))</f>
        <v>0.625</v>
      </c>
      <c r="I164" s="236"/>
      <c r="J164" s="34"/>
      <c r="M164" s="3">
        <v>72</v>
      </c>
      <c r="N164" s="3">
        <v>0</v>
      </c>
      <c r="O164" s="3">
        <v>14</v>
      </c>
      <c r="P164" s="3">
        <v>0</v>
      </c>
      <c r="Q164" s="3">
        <v>27</v>
      </c>
      <c r="R164" s="3">
        <v>59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49</v>
      </c>
      <c r="C165" s="19">
        <f t="shared" ref="C165:E165" si="29">+N162</f>
        <v>1</v>
      </c>
      <c r="D165" s="19">
        <f t="shared" si="29"/>
        <v>17</v>
      </c>
      <c r="E165" s="122">
        <f t="shared" si="29"/>
        <v>0</v>
      </c>
      <c r="F165" s="235">
        <f>+SUM(B165:E165)</f>
        <v>67</v>
      </c>
      <c r="G165" s="25">
        <f>Q162</f>
        <v>23</v>
      </c>
      <c r="H165" s="116">
        <f>R162</f>
        <v>44</v>
      </c>
      <c r="I165" s="235">
        <f>+SUM(G165:H165)</f>
        <v>67</v>
      </c>
      <c r="J165" s="34"/>
      <c r="M165" s="3">
        <v>96</v>
      </c>
      <c r="N165" s="3">
        <v>0</v>
      </c>
      <c r="O165" s="3">
        <v>14</v>
      </c>
      <c r="P165" s="3">
        <v>0</v>
      </c>
      <c r="Q165" s="3">
        <v>33</v>
      </c>
      <c r="R165" s="3">
        <v>77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0.73134328358208955</v>
      </c>
      <c r="C166" s="29">
        <f>+IF($F$165=0,"",(C165/$F$165))</f>
        <v>1.4925373134328358E-2</v>
      </c>
      <c r="D166" s="29">
        <f t="shared" ref="D166:E166" si="30">+IF($F$165=0,"",(D165/$F$165))</f>
        <v>0.2537313432835821</v>
      </c>
      <c r="E166" s="119">
        <f t="shared" si="30"/>
        <v>0</v>
      </c>
      <c r="F166" s="236"/>
      <c r="G166" s="29">
        <f>+IF($I$165=0,"",(G165/$I$165))</f>
        <v>0.34328358208955223</v>
      </c>
      <c r="H166" s="119">
        <f>+IF($I$165=0,"",(H165/$I$165))</f>
        <v>0.65671641791044777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67</v>
      </c>
      <c r="C167" s="19">
        <f t="shared" ref="C167:E167" si="31">+N163</f>
        <v>0</v>
      </c>
      <c r="D167" s="19">
        <f t="shared" si="31"/>
        <v>15</v>
      </c>
      <c r="E167" s="122">
        <f t="shared" si="31"/>
        <v>0</v>
      </c>
      <c r="F167" s="235">
        <f>+SUM(B167:E167)</f>
        <v>82</v>
      </c>
      <c r="G167" s="25">
        <f>Q163</f>
        <v>26</v>
      </c>
      <c r="H167" s="116">
        <f>R163</f>
        <v>56</v>
      </c>
      <c r="I167" s="235">
        <f>+SUM(G167:H167)</f>
        <v>82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0.81707317073170727</v>
      </c>
      <c r="C168" s="29">
        <f>+IF($F$167=0,"",(C167/$F$167))</f>
        <v>0</v>
      </c>
      <c r="D168" s="29">
        <f>+IF($F$167=0,"",(D167/$F$167))</f>
        <v>0.18292682926829268</v>
      </c>
      <c r="E168" s="119">
        <f>+IF($F$167=0,"",(E167/$F$167))</f>
        <v>0</v>
      </c>
      <c r="F168" s="236"/>
      <c r="G168" s="29">
        <f>+IF($I$167=0,"",(G167/$I$167))</f>
        <v>0.31707317073170732</v>
      </c>
      <c r="H168" s="119">
        <f>+IF($I$167=0,"",(H167/$I$167))</f>
        <v>0.68292682926829273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72</v>
      </c>
      <c r="C169" s="19">
        <f t="shared" ref="C169:E169" si="32">+N164</f>
        <v>0</v>
      </c>
      <c r="D169" s="19">
        <f t="shared" si="32"/>
        <v>14</v>
      </c>
      <c r="E169" s="122">
        <f t="shared" si="32"/>
        <v>0</v>
      </c>
      <c r="F169" s="235">
        <f>+SUM(B169:E169)</f>
        <v>86</v>
      </c>
      <c r="G169" s="25">
        <f>Q164</f>
        <v>27</v>
      </c>
      <c r="H169" s="116">
        <f>R164</f>
        <v>59</v>
      </c>
      <c r="I169" s="277">
        <f>+SUM(G169:H169)</f>
        <v>86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0.83720930232558144</v>
      </c>
      <c r="C170" s="29">
        <f>+IF($F$169=0,"",(C169/$F$169))</f>
        <v>0</v>
      </c>
      <c r="D170" s="29">
        <f>+IF($F$169=0,"",(D169/$F$169))</f>
        <v>0.16279069767441862</v>
      </c>
      <c r="E170" s="119">
        <f>+IF($F$169=0,"",(E169/$F$169))</f>
        <v>0</v>
      </c>
      <c r="F170" s="236"/>
      <c r="G170" s="29">
        <f>+IF($I$169=0,"",(G169/$I$169))</f>
        <v>0.31395348837209303</v>
      </c>
      <c r="H170" s="119">
        <f>+IF($I$169=0,"",(H169/$I$169))</f>
        <v>0.68604651162790697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96</v>
      </c>
      <c r="C171" s="19">
        <f t="shared" ref="C171:E171" si="33">+N165</f>
        <v>0</v>
      </c>
      <c r="D171" s="19">
        <f t="shared" si="33"/>
        <v>14</v>
      </c>
      <c r="E171" s="122">
        <f t="shared" si="33"/>
        <v>0</v>
      </c>
      <c r="F171" s="259">
        <f>+SUM(B171:E171)</f>
        <v>110</v>
      </c>
      <c r="G171" s="19">
        <f>Q165</f>
        <v>33</v>
      </c>
      <c r="H171" s="122">
        <f>R165</f>
        <v>77</v>
      </c>
      <c r="I171" s="259">
        <f>+SUM(G171:H171)</f>
        <v>110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0.87272727272727268</v>
      </c>
      <c r="C172" s="127">
        <f t="shared" ref="C172:E172" si="34">+IF($F$171=0,"",(C171/$F$171))</f>
        <v>0</v>
      </c>
      <c r="D172" s="127">
        <f t="shared" si="34"/>
        <v>0.12727272727272726</v>
      </c>
      <c r="E172" s="125">
        <f t="shared" si="34"/>
        <v>0</v>
      </c>
      <c r="F172" s="260"/>
      <c r="G172" s="127">
        <f>+IF($I$171=0,"",(G171/$I$171))</f>
        <v>0.3</v>
      </c>
      <c r="H172" s="125">
        <f>+IF($I$171=0,"",(H171/$I$171))</f>
        <v>0.7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10</v>
      </c>
      <c r="O179" s="43">
        <v>17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10</v>
      </c>
      <c r="D180" s="25">
        <f t="shared" si="37"/>
        <v>17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27</v>
      </c>
      <c r="I180" s="20"/>
      <c r="J180" s="20"/>
      <c r="K180" s="3"/>
      <c r="L180" s="3"/>
      <c r="M180" s="3">
        <v>0</v>
      </c>
      <c r="N180" s="3">
        <v>32</v>
      </c>
      <c r="O180" s="43">
        <v>16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0.37037037037037035</v>
      </c>
      <c r="D181" s="29">
        <f t="shared" si="38"/>
        <v>0.62962962962962965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18</v>
      </c>
      <c r="O181" s="43">
        <v>49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32</v>
      </c>
      <c r="D182" s="25">
        <f t="shared" si="39"/>
        <v>16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48</v>
      </c>
      <c r="I182" s="20"/>
      <c r="J182" s="20"/>
      <c r="K182" s="3"/>
      <c r="L182" s="3"/>
      <c r="M182" s="3">
        <v>0</v>
      </c>
      <c r="N182" s="3">
        <v>15</v>
      </c>
      <c r="O182" s="43">
        <v>67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0.66666666666666663</v>
      </c>
      <c r="D183" s="29">
        <f t="shared" si="40"/>
        <v>0.33333333333333331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13</v>
      </c>
      <c r="N183" s="3">
        <v>1</v>
      </c>
      <c r="O183" s="43">
        <v>72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18</v>
      </c>
      <c r="D184" s="25">
        <f t="shared" si="41"/>
        <v>49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67</v>
      </c>
      <c r="I184" s="20"/>
      <c r="J184" s="20"/>
      <c r="K184" s="20"/>
      <c r="L184" s="20"/>
      <c r="M184" s="3">
        <v>13</v>
      </c>
      <c r="N184" s="3">
        <v>1</v>
      </c>
      <c r="O184" s="43">
        <v>96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0.26865671641791045</v>
      </c>
      <c r="D185" s="29">
        <f t="shared" si="42"/>
        <v>0.73134328358208955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15</v>
      </c>
      <c r="D186" s="25">
        <f t="shared" si="43"/>
        <v>67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82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0.18292682926829268</v>
      </c>
      <c r="D187" s="29">
        <f t="shared" si="44"/>
        <v>0.81707317073170727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13</v>
      </c>
      <c r="C188" s="25">
        <f t="shared" ref="C188:G188" si="45">N183</f>
        <v>1</v>
      </c>
      <c r="D188" s="25">
        <f t="shared" si="45"/>
        <v>72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86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0.15116279069767441</v>
      </c>
      <c r="C189" s="29">
        <f t="shared" si="46"/>
        <v>1.1627906976744186E-2</v>
      </c>
      <c r="D189" s="29">
        <f t="shared" si="46"/>
        <v>0.83720930232558144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13</v>
      </c>
      <c r="C190" s="25">
        <f t="shared" ref="C190:G190" si="47">N184</f>
        <v>1</v>
      </c>
      <c r="D190" s="25">
        <f t="shared" si="47"/>
        <v>96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0.11818181818181818</v>
      </c>
      <c r="C191" s="127">
        <f>+IF($H$190=0,"",(C190/$H$190))</f>
        <v>9.0909090909090905E-3</v>
      </c>
      <c r="D191" s="127">
        <f t="shared" ref="D191:G191" si="48">+IF($H$190=0,"",(D190/$H$190))</f>
        <v>0.87272727272727268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2</v>
      </c>
      <c r="J196" s="66">
        <v>54</v>
      </c>
      <c r="K196" s="66">
        <v>12</v>
      </c>
      <c r="L196" s="66">
        <v>127</v>
      </c>
      <c r="M196" s="68">
        <v>45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7</v>
      </c>
      <c r="K197" s="33">
        <v>35</v>
      </c>
      <c r="L197" s="33">
        <v>105</v>
      </c>
      <c r="M197" s="70">
        <v>136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17</v>
      </c>
      <c r="M198" s="70">
        <v>134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16</v>
      </c>
      <c r="L199" s="33">
        <v>19</v>
      </c>
      <c r="M199" s="70">
        <v>8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2</v>
      </c>
      <c r="J202" s="158">
        <f t="shared" si="49"/>
        <v>61</v>
      </c>
      <c r="K202" s="158">
        <f t="shared" ref="K202:L202" si="50">+SUM(K196:K201)</f>
        <v>63</v>
      </c>
      <c r="L202" s="158">
        <f t="shared" si="50"/>
        <v>268</v>
      </c>
      <c r="M202" s="179">
        <f>+SUM(M196:M201)</f>
        <v>323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/>
      <c r="E208" s="134"/>
      <c r="F208" s="186"/>
      <c r="G208" s="187"/>
      <c r="H208" s="186">
        <v>0.5</v>
      </c>
      <c r="I208" s="186"/>
      <c r="J208" s="192">
        <v>0.53846153846153844</v>
      </c>
      <c r="K208" s="201"/>
      <c r="L208" s="186">
        <v>0.73684210526315785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/>
      <c r="E209" s="187"/>
      <c r="F209" s="186"/>
      <c r="G209" s="187"/>
      <c r="H209" s="186" t="s">
        <v>66</v>
      </c>
      <c r="I209" s="186"/>
      <c r="J209" s="194">
        <v>1</v>
      </c>
      <c r="K209" s="202"/>
      <c r="L209" s="186">
        <v>0.77551020408163263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/>
      <c r="E210" s="187"/>
      <c r="F210" s="186"/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/>
      <c r="E211" s="187"/>
      <c r="F211" s="186"/>
      <c r="G211" s="187"/>
      <c r="H211" s="186" t="s">
        <v>66</v>
      </c>
      <c r="I211" s="186"/>
      <c r="J211" s="194" t="s">
        <v>66</v>
      </c>
      <c r="K211" s="202"/>
      <c r="L211" s="186">
        <v>1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/>
      <c r="E212" s="187"/>
      <c r="F212" s="186"/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/>
      <c r="E213" s="187"/>
      <c r="F213" s="186"/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/>
      <c r="E214" s="190"/>
      <c r="F214" s="189"/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126</v>
      </c>
      <c r="I219" s="196"/>
      <c r="J219" s="195" t="s">
        <v>126</v>
      </c>
      <c r="K219" s="196"/>
      <c r="L219" s="195" t="s">
        <v>126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126</v>
      </c>
      <c r="K220" s="187"/>
      <c r="L220" s="193" t="s">
        <v>126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127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2023-09-03T03:47:49Z</dcterms:modified>
</cp:coreProperties>
</file>