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4605420E-4CE0-4F4D-90F0-CD5F6D917C0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<sst xmlns="http://schemas.openxmlformats.org/spreadsheetml/2006/main" count="256" uniqueCount="129">
  <si>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</si>
  <si>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</si>
  <si>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</si>
  <si>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</si>
  <si>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</si>
  <si>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</si>
  <si>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</si>
  <si>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</si>
  <si>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</si>
  <si>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</si>
  <si>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</si>
  <si>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</si>
  <si>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</si>
  <si>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</si>
  <si>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</si>
  <si>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</si>
  <si>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</si>
  <si>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</si>
  <si>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</si>
  <si>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</si>
  <si>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</si>
  <si>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</si>
  <si>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</si>
  <si>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</si>
  <si>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</si>
  <si>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</si>
  <si>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</si>
  <si>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</si>
  <si>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</si>
  <si>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</si>
  <si>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</si>
  <si>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</si>
  <si>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</si>
  <si>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</si>
  <si>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</si>
  <si>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</si>
  <si>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</si>
  <si>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</si>
  <si>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</si>
  <si>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</si>
  <si>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</si>
  <si>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</si>
  <si>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</si>
  <si>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</si>
  <si>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</si>
  <si>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</si>
  <si>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</si>
  <si>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</si>
  <si>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</si>
  <si>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</si>
  <si>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</si>
  <si>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</si>
  <si>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</si>
  <si>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</si>
  <si>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</si>
  <si>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</si>
  <si>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</si>
  <si>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</si>
  <si>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</si>
  <si>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</si>
  <si>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</si>
  <si>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</si>
  <si>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</si>
  <si>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</si>
  <si>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</si>
  <si>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</si>
  <si>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</si>
  <si>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</si>
  <si>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</si>
  <si>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</si>
  <si>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</si>
  <si>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</si>
  <si>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</si>
  <si>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</si>
  <si>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</si>
  <si>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</si>
  <si>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</si>
  <si>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</si>
  <si>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</si>
  <si>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</si>
  <si>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</si>
  <si>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</si>
  <si>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</si>
  <si>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</si>
  <si>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</si>
  <si>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</si>
  <si>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</si>
  <si>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</si>
  <si>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</si>
  <si>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</si>
  <si>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</si>
  <si>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</si>
  <si>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</si>
  <si>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</si>
  <si>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</si>
  <si>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</si>
  <si>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</si>
  <si>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</si>
  <si>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</si>
  <si>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</si>
  <si>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</si>
  <si>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</si>
  <si>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</si>
  <si>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</si>
  <si>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</si>
  <si>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</si>
  <si>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</si>
  <si>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</si>
  <si>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</si>
  <si>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</si>
  <si>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</si>
  <si>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</si>
  <si>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</si>
  <si>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</si>
  <si>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</si>
  <si>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</si>
  <si>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</si>
  <si>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</si>
  <si>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</si>
  <si>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</si>
  <si>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</si>
  <si>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</si>
  <si>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</si>
  <si>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</si>
  <si>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NO</t>
  </si>
  <si>
    <t>Entre 4 y 4,5 SMMLV</t>
  </si>
  <si>
    <t>Entre 3,5 y 4 SMMLV</t>
  </si>
  <si>
    <t>FUNDACION UNIVERSITARIA JUAN DE CASTELLANOS</t>
  </si>
  <si>
    <t>I.U/E.T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</si>
</sst>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 JUAN DE CASTELLANOS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128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 JUAN DE CASTELLANOS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3428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2946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482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29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7.1499503475670315E-2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0.59431524547803616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1695</v>
      </c>
      <c r="D32" s="56">
        <v>1867</v>
      </c>
      <c r="E32" s="56">
        <v>1744</v>
      </c>
      <c r="F32" s="56">
        <v>2255</v>
      </c>
      <c r="G32" s="56">
        <v>2745</v>
      </c>
      <c r="H32" s="57">
        <v>2773</v>
      </c>
      <c r="I32" s="57">
        <v>2824</v>
      </c>
      <c r="J32" s="58">
        <v>3075</v>
      </c>
      <c r="K32" s="58">
        <v>3367</v>
      </c>
      <c r="L32" s="58">
        <v>2981</v>
      </c>
      <c r="M32" s="61">
        <v>2946</v>
      </c>
    </row>
    <row r="33" spans="1:14" ht="18.75" x14ac:dyDescent="0.25">
      <c r="A33" s="245" t="s">
        <v>24</v>
      </c>
      <c r="B33" s="246"/>
      <c r="C33" s="60">
        <v>2371</v>
      </c>
      <c r="D33" s="12">
        <v>4141</v>
      </c>
      <c r="E33" s="12">
        <v>766</v>
      </c>
      <c r="F33" s="12">
        <v>1212</v>
      </c>
      <c r="G33" s="12">
        <v>4475</v>
      </c>
      <c r="H33" s="27">
        <v>4014</v>
      </c>
      <c r="I33" s="27">
        <v>993</v>
      </c>
      <c r="J33" s="32">
        <v>851</v>
      </c>
      <c r="K33" s="32">
        <v>726</v>
      </c>
      <c r="L33" s="32">
        <v>654</v>
      </c>
      <c r="M33" s="62">
        <v>482</v>
      </c>
    </row>
    <row r="34" spans="1:14" ht="19.5" thickBot="1" x14ac:dyDescent="0.3">
      <c r="A34" s="249" t="s">
        <v>8</v>
      </c>
      <c r="B34" s="250"/>
      <c r="C34" s="171">
        <f>+SUM(C32:C33)</f>
        <v>4066</v>
      </c>
      <c r="D34" s="172">
        <f t="shared" ref="D34:H34" si="0">+SUM(D32:D33)</f>
        <v>6008</v>
      </c>
      <c r="E34" s="172">
        <f t="shared" si="0"/>
        <v>2510</v>
      </c>
      <c r="F34" s="172">
        <f t="shared" si="0"/>
        <v>3467</v>
      </c>
      <c r="G34" s="172">
        <f t="shared" si="0"/>
        <v>7220</v>
      </c>
      <c r="H34" s="175">
        <f t="shared" si="0"/>
        <v>6787</v>
      </c>
      <c r="I34" s="175">
        <f>+SUM(I32:I33)</f>
        <v>3817</v>
      </c>
      <c r="J34" s="166">
        <f>+SUM(J32:J33)</f>
        <v>3926</v>
      </c>
      <c r="K34" s="166">
        <f>+SUM(K32:K33)</f>
        <v>4093</v>
      </c>
      <c r="L34" s="166">
        <f>+SUM(L32:L33)</f>
        <v>3635</v>
      </c>
      <c r="M34" s="167">
        <f>+SUM(M32:M33)</f>
        <v>3428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74</v>
      </c>
      <c r="D40" s="15">
        <v>71</v>
      </c>
      <c r="E40" s="15">
        <v>46</v>
      </c>
      <c r="F40" s="15">
        <v>34</v>
      </c>
      <c r="G40" s="15">
        <v>14</v>
      </c>
      <c r="H40" s="28">
        <v>2</v>
      </c>
      <c r="I40" s="28">
        <v>2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1621</v>
      </c>
      <c r="D41" s="15">
        <v>1796</v>
      </c>
      <c r="E41" s="15">
        <v>1698</v>
      </c>
      <c r="F41" s="15">
        <v>2221</v>
      </c>
      <c r="G41" s="15">
        <v>2731</v>
      </c>
      <c r="H41" s="28">
        <v>2771</v>
      </c>
      <c r="I41" s="28">
        <v>2822</v>
      </c>
      <c r="J41" s="33">
        <v>3075</v>
      </c>
      <c r="K41" s="33">
        <v>3367</v>
      </c>
      <c r="L41" s="33">
        <v>2981</v>
      </c>
      <c r="M41" s="70">
        <v>2946</v>
      </c>
      <c r="N41" s="42"/>
    </row>
    <row r="42" spans="1:14" ht="18.75" x14ac:dyDescent="0.25">
      <c r="A42" s="233" t="s">
        <v>5</v>
      </c>
      <c r="B42" s="234"/>
      <c r="C42" s="69">
        <v>2371</v>
      </c>
      <c r="D42" s="15">
        <v>4141</v>
      </c>
      <c r="E42" s="15">
        <v>766</v>
      </c>
      <c r="F42" s="15">
        <v>1212</v>
      </c>
      <c r="G42" s="15">
        <v>4475</v>
      </c>
      <c r="H42" s="28">
        <v>4014</v>
      </c>
      <c r="I42" s="28">
        <v>993</v>
      </c>
      <c r="J42" s="33">
        <v>843</v>
      </c>
      <c r="K42" s="33">
        <v>706</v>
      </c>
      <c r="L42" s="33">
        <v>645</v>
      </c>
      <c r="M42" s="70">
        <v>482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8</v>
      </c>
      <c r="K43" s="33">
        <v>20</v>
      </c>
      <c r="L43" s="33">
        <v>9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4066</v>
      </c>
      <c r="D45" s="172">
        <f t="shared" ref="D45:I45" si="1">+SUM(D39:D44)</f>
        <v>6008</v>
      </c>
      <c r="E45" s="172">
        <f t="shared" si="1"/>
        <v>2510</v>
      </c>
      <c r="F45" s="172">
        <f t="shared" si="1"/>
        <v>3467</v>
      </c>
      <c r="G45" s="172">
        <f t="shared" si="1"/>
        <v>7220</v>
      </c>
      <c r="H45" s="175">
        <f t="shared" si="1"/>
        <v>6787</v>
      </c>
      <c r="I45" s="175">
        <f t="shared" si="1"/>
        <v>3817</v>
      </c>
      <c r="J45" s="166">
        <f>+SUM(J39:J44)</f>
        <v>3926</v>
      </c>
      <c r="K45" s="166">
        <f>+SUM(K39:K44)</f>
        <v>4093</v>
      </c>
      <c r="L45" s="166">
        <f>+SUM(L39:L44)</f>
        <v>3635</v>
      </c>
      <c r="M45" s="167">
        <f>+SUM(M39:M44)</f>
        <v>3428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452</v>
      </c>
      <c r="D50" s="64">
        <v>448</v>
      </c>
      <c r="E50" s="64">
        <v>403</v>
      </c>
      <c r="F50" s="64">
        <v>446</v>
      </c>
      <c r="G50" s="64">
        <v>501</v>
      </c>
      <c r="H50" s="65">
        <v>468</v>
      </c>
      <c r="I50" s="65">
        <v>451</v>
      </c>
      <c r="J50" s="66">
        <v>462</v>
      </c>
      <c r="K50" s="66">
        <v>489</v>
      </c>
      <c r="L50" s="66">
        <v>467</v>
      </c>
      <c r="M50" s="68">
        <v>471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76</v>
      </c>
      <c r="K51" s="33">
        <v>100</v>
      </c>
      <c r="L51" s="33">
        <v>82</v>
      </c>
      <c r="M51" s="70">
        <v>135</v>
      </c>
    </row>
    <row r="52" spans="1:13" ht="18.75" x14ac:dyDescent="0.25">
      <c r="A52" s="279" t="s">
        <v>27</v>
      </c>
      <c r="B52" s="280"/>
      <c r="C52" s="69">
        <v>2695</v>
      </c>
      <c r="D52" s="15">
        <v>4391</v>
      </c>
      <c r="E52" s="15">
        <v>934</v>
      </c>
      <c r="F52" s="15">
        <v>1410</v>
      </c>
      <c r="G52" s="15">
        <v>4704</v>
      </c>
      <c r="H52" s="28">
        <v>4306</v>
      </c>
      <c r="I52" s="28">
        <v>1275</v>
      </c>
      <c r="J52" s="33">
        <v>1080</v>
      </c>
      <c r="K52" s="33">
        <v>986</v>
      </c>
      <c r="L52" s="33">
        <v>563</v>
      </c>
      <c r="M52" s="70">
        <v>436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587</v>
      </c>
      <c r="D54" s="15">
        <v>746</v>
      </c>
      <c r="E54" s="15">
        <v>790</v>
      </c>
      <c r="F54" s="15">
        <v>1084</v>
      </c>
      <c r="G54" s="15">
        <v>1261</v>
      </c>
      <c r="H54" s="28">
        <v>1182</v>
      </c>
      <c r="I54" s="28">
        <v>1239</v>
      </c>
      <c r="J54" s="33">
        <v>1320</v>
      </c>
      <c r="K54" s="33">
        <v>1412</v>
      </c>
      <c r="L54" s="33">
        <v>1279</v>
      </c>
      <c r="M54" s="70">
        <v>1171</v>
      </c>
    </row>
    <row r="55" spans="1:13" ht="18.75" x14ac:dyDescent="0.25">
      <c r="A55" s="279" t="s">
        <v>59</v>
      </c>
      <c r="B55" s="280"/>
      <c r="C55" s="69">
        <v>111</v>
      </c>
      <c r="D55" s="15">
        <v>181</v>
      </c>
      <c r="E55" s="15">
        <v>183</v>
      </c>
      <c r="F55" s="15">
        <v>272</v>
      </c>
      <c r="G55" s="15">
        <v>340</v>
      </c>
      <c r="H55" s="28">
        <v>323</v>
      </c>
      <c r="I55" s="28">
        <v>358</v>
      </c>
      <c r="J55" s="33">
        <v>382</v>
      </c>
      <c r="K55" s="33">
        <v>397</v>
      </c>
      <c r="L55" s="33">
        <v>335</v>
      </c>
      <c r="M55" s="70">
        <v>294</v>
      </c>
    </row>
    <row r="56" spans="1:13" ht="18.75" x14ac:dyDescent="0.25">
      <c r="A56" s="279" t="s">
        <v>49</v>
      </c>
      <c r="B56" s="280"/>
      <c r="C56" s="69">
        <v>221</v>
      </c>
      <c r="D56" s="15">
        <v>242</v>
      </c>
      <c r="E56" s="15">
        <v>200</v>
      </c>
      <c r="F56" s="15">
        <v>255</v>
      </c>
      <c r="G56" s="15">
        <v>414</v>
      </c>
      <c r="H56" s="28">
        <v>508</v>
      </c>
      <c r="I56" s="28">
        <v>494</v>
      </c>
      <c r="J56" s="33">
        <v>606</v>
      </c>
      <c r="K56" s="33">
        <v>709</v>
      </c>
      <c r="L56" s="33">
        <v>616</v>
      </c>
      <c r="M56" s="70">
        <v>577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20</v>
      </c>
      <c r="M57" s="70">
        <v>40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273</v>
      </c>
      <c r="M58" s="74">
        <v>304</v>
      </c>
    </row>
    <row r="59" spans="1:13" ht="19.5" thickBot="1" x14ac:dyDescent="0.3">
      <c r="A59" s="249" t="s">
        <v>8</v>
      </c>
      <c r="B59" s="250"/>
      <c r="C59" s="174">
        <f>+SUM(C50:C58)</f>
        <v>4066</v>
      </c>
      <c r="D59" s="172">
        <f>+SUM(D50:D58)</f>
        <v>6008</v>
      </c>
      <c r="E59" s="172">
        <f t="shared" ref="E59:L59" si="2">+SUM(E50:E58)</f>
        <v>2510</v>
      </c>
      <c r="F59" s="172">
        <f t="shared" si="2"/>
        <v>3467</v>
      </c>
      <c r="G59" s="172">
        <f t="shared" si="2"/>
        <v>7220</v>
      </c>
      <c r="H59" s="172">
        <f t="shared" si="2"/>
        <v>6787</v>
      </c>
      <c r="I59" s="172">
        <f t="shared" si="2"/>
        <v>3817</v>
      </c>
      <c r="J59" s="172">
        <f t="shared" si="2"/>
        <v>3926</v>
      </c>
      <c r="K59" s="172">
        <f t="shared" si="2"/>
        <v>4093</v>
      </c>
      <c r="L59" s="172">
        <f t="shared" si="2"/>
        <v>3635</v>
      </c>
      <c r="M59" s="167">
        <f>+SUM(M50:M58)</f>
        <v>3428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4704</v>
      </c>
      <c r="H65" s="33">
        <v>4306</v>
      </c>
      <c r="I65" s="33">
        <v>1275</v>
      </c>
      <c r="J65" s="33">
        <v>1080</v>
      </c>
      <c r="K65" s="32">
        <v>986</v>
      </c>
      <c r="L65" s="32">
        <v>824</v>
      </c>
      <c r="M65" s="62">
        <v>683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76</v>
      </c>
      <c r="K66" s="32">
        <v>100</v>
      </c>
      <c r="L66" s="32">
        <v>82</v>
      </c>
      <c r="M66" s="62">
        <v>135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564</v>
      </c>
      <c r="H67" s="33">
        <v>482</v>
      </c>
      <c r="I67" s="33">
        <v>518</v>
      </c>
      <c r="J67" s="33">
        <v>608</v>
      </c>
      <c r="K67" s="32">
        <v>643</v>
      </c>
      <c r="L67" s="32">
        <v>575</v>
      </c>
      <c r="M67" s="62">
        <v>505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1037</v>
      </c>
      <c r="H68" s="33">
        <v>1023</v>
      </c>
      <c r="I68" s="33">
        <v>1079</v>
      </c>
      <c r="J68" s="33">
        <v>1094</v>
      </c>
      <c r="K68" s="32">
        <v>1151</v>
      </c>
      <c r="L68" s="32">
        <v>1027</v>
      </c>
      <c r="M68" s="62">
        <v>961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20</v>
      </c>
      <c r="M69" s="62">
        <v>40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16</v>
      </c>
      <c r="H70" s="33">
        <v>10</v>
      </c>
      <c r="I70" s="33">
        <v>1</v>
      </c>
      <c r="J70" s="33">
        <v>9</v>
      </c>
      <c r="K70" s="32">
        <v>20</v>
      </c>
      <c r="L70" s="32">
        <v>18</v>
      </c>
      <c r="M70" s="62">
        <v>28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398</v>
      </c>
      <c r="H71" s="33">
        <v>498</v>
      </c>
      <c r="I71" s="33">
        <v>493</v>
      </c>
      <c r="J71" s="33">
        <v>597</v>
      </c>
      <c r="K71" s="32">
        <v>689</v>
      </c>
      <c r="L71" s="32">
        <v>607</v>
      </c>
      <c r="M71" s="62">
        <v>577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501</v>
      </c>
      <c r="H72" s="33">
        <v>468</v>
      </c>
      <c r="I72" s="33">
        <v>451</v>
      </c>
      <c r="J72" s="33">
        <v>462</v>
      </c>
      <c r="K72" s="32">
        <v>489</v>
      </c>
      <c r="L72" s="32">
        <v>467</v>
      </c>
      <c r="M72" s="62">
        <v>471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15</v>
      </c>
      <c r="L74" s="32">
        <v>15</v>
      </c>
      <c r="M74" s="62">
        <v>28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7220</v>
      </c>
      <c r="H76" s="172">
        <f t="shared" si="3"/>
        <v>6787</v>
      </c>
      <c r="I76" s="172">
        <f t="shared" ref="I76:M76" si="4">+SUM(I64:I75)</f>
        <v>3817</v>
      </c>
      <c r="J76" s="172">
        <f t="shared" si="4"/>
        <v>3926</v>
      </c>
      <c r="K76" s="172">
        <f t="shared" si="4"/>
        <v>4093</v>
      </c>
      <c r="L76" s="172">
        <f t="shared" si="4"/>
        <v>3635</v>
      </c>
      <c r="M76" s="173">
        <f t="shared" si="4"/>
        <v>3428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1473</v>
      </c>
      <c r="D82" s="84">
        <v>1752</v>
      </c>
      <c r="E82" s="84">
        <v>1740</v>
      </c>
      <c r="F82" s="84">
        <v>2255</v>
      </c>
      <c r="G82" s="84">
        <v>2788</v>
      </c>
      <c r="H82" s="85">
        <v>2814</v>
      </c>
      <c r="I82" s="85">
        <v>2890</v>
      </c>
      <c r="J82" s="85">
        <v>3232</v>
      </c>
      <c r="K82" s="86">
        <v>3521</v>
      </c>
      <c r="L82" s="86">
        <v>3149</v>
      </c>
      <c r="M82" s="87">
        <v>3080</v>
      </c>
    </row>
    <row r="83" spans="1:13" ht="18.75" x14ac:dyDescent="0.25">
      <c r="A83" s="233" t="s">
        <v>31</v>
      </c>
      <c r="B83" s="234"/>
      <c r="C83" s="63">
        <v>2593</v>
      </c>
      <c r="D83" s="15">
        <v>4256</v>
      </c>
      <c r="E83" s="15">
        <v>770</v>
      </c>
      <c r="F83" s="15">
        <v>1212</v>
      </c>
      <c r="G83" s="15">
        <v>4432</v>
      </c>
      <c r="H83" s="28">
        <v>3973</v>
      </c>
      <c r="I83" s="28">
        <v>927</v>
      </c>
      <c r="J83" s="28">
        <v>694</v>
      </c>
      <c r="K83" s="32">
        <v>572</v>
      </c>
      <c r="L83" s="32">
        <v>486</v>
      </c>
      <c r="M83" s="88">
        <v>348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4066</v>
      </c>
      <c r="D87" s="164">
        <f t="shared" ref="D87:H87" si="5">+SUM(D82:D86)</f>
        <v>6008</v>
      </c>
      <c r="E87" s="164">
        <f t="shared" si="5"/>
        <v>2510</v>
      </c>
      <c r="F87" s="164">
        <f t="shared" si="5"/>
        <v>3467</v>
      </c>
      <c r="G87" s="164">
        <f t="shared" si="5"/>
        <v>7220</v>
      </c>
      <c r="H87" s="165">
        <f t="shared" si="5"/>
        <v>6787</v>
      </c>
      <c r="I87" s="165">
        <f>+SUM(I82:I86)</f>
        <v>3817</v>
      </c>
      <c r="J87" s="165">
        <f>+SUM(J82:J86)</f>
        <v>3926</v>
      </c>
      <c r="K87" s="166">
        <f>+SUM(K82:K86)</f>
        <v>4093</v>
      </c>
      <c r="L87" s="166">
        <f>+SUM(L82:L86)</f>
        <v>3635</v>
      </c>
      <c r="M87" s="167">
        <f>+SUM(M82:M86)</f>
        <v>3428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1574</v>
      </c>
      <c r="D93" s="91">
        <v>2116</v>
      </c>
      <c r="E93" s="91">
        <v>1054</v>
      </c>
      <c r="F93" s="91">
        <v>1455</v>
      </c>
      <c r="G93" s="91">
        <v>2567</v>
      </c>
      <c r="H93" s="92">
        <v>2558</v>
      </c>
      <c r="I93" s="92">
        <v>1694</v>
      </c>
      <c r="J93" s="86">
        <v>1771</v>
      </c>
      <c r="K93" s="86">
        <v>1913</v>
      </c>
      <c r="L93" s="86">
        <v>1646</v>
      </c>
      <c r="M93" s="87">
        <v>1632</v>
      </c>
    </row>
    <row r="94" spans="1:13" ht="18.75" x14ac:dyDescent="0.25">
      <c r="A94" s="245" t="s">
        <v>35</v>
      </c>
      <c r="B94" s="246"/>
      <c r="C94" s="63">
        <v>2492</v>
      </c>
      <c r="D94" s="15">
        <v>3892</v>
      </c>
      <c r="E94" s="15">
        <v>1456</v>
      </c>
      <c r="F94" s="15">
        <v>2012</v>
      </c>
      <c r="G94" s="15">
        <v>4653</v>
      </c>
      <c r="H94" s="28">
        <v>4229</v>
      </c>
      <c r="I94" s="28">
        <v>2123</v>
      </c>
      <c r="J94" s="28">
        <v>2155</v>
      </c>
      <c r="K94" s="32">
        <v>2180</v>
      </c>
      <c r="L94" s="32">
        <v>1989</v>
      </c>
      <c r="M94" s="88">
        <v>1796</v>
      </c>
    </row>
    <row r="95" spans="1:13" ht="19.5" thickBot="1" x14ac:dyDescent="0.3">
      <c r="A95" s="249" t="s">
        <v>8</v>
      </c>
      <c r="B95" s="250"/>
      <c r="C95" s="158">
        <f>+SUM(C93:C94)</f>
        <v>4066</v>
      </c>
      <c r="D95" s="164">
        <f t="shared" ref="D95:M95" si="6">+SUM(D93:D94)</f>
        <v>6008</v>
      </c>
      <c r="E95" s="164">
        <f t="shared" si="6"/>
        <v>2510</v>
      </c>
      <c r="F95" s="164">
        <f t="shared" si="6"/>
        <v>3467</v>
      </c>
      <c r="G95" s="164">
        <f t="shared" si="6"/>
        <v>7220</v>
      </c>
      <c r="H95" s="165">
        <f t="shared" si="6"/>
        <v>6787</v>
      </c>
      <c r="I95" s="165">
        <f t="shared" si="6"/>
        <v>3817</v>
      </c>
      <c r="J95" s="165">
        <f t="shared" si="6"/>
        <v>3926</v>
      </c>
      <c r="K95" s="166">
        <f t="shared" si="6"/>
        <v>4093</v>
      </c>
      <c r="L95" s="166">
        <f t="shared" si="6"/>
        <v>3635</v>
      </c>
      <c r="M95" s="167">
        <f t="shared" si="6"/>
        <v>3428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0.22222222222222221</v>
      </c>
      <c r="D100" s="209">
        <v>0.1</v>
      </c>
      <c r="E100" s="209">
        <v>0.13333333333333333</v>
      </c>
      <c r="F100" s="209">
        <v>0.18181818181818182</v>
      </c>
      <c r="G100" s="210">
        <v>0</v>
      </c>
    </row>
    <row r="101" spans="1:10" ht="18.75" x14ac:dyDescent="0.25">
      <c r="A101" s="245" t="s">
        <v>4</v>
      </c>
      <c r="B101" s="246"/>
      <c r="C101" s="209">
        <v>0.14365256124721604</v>
      </c>
      <c r="D101" s="209">
        <v>0.11924846625766872</v>
      </c>
      <c r="E101" s="209">
        <v>9.3726937269372687E-2</v>
      </c>
      <c r="F101" s="209">
        <v>7.1499503475670315E-2</v>
      </c>
      <c r="G101" s="210">
        <v>0.10894704808277542</v>
      </c>
    </row>
    <row r="102" spans="1:10" ht="19.5" thickBot="1" x14ac:dyDescent="0.3">
      <c r="A102" s="249" t="s">
        <v>41</v>
      </c>
      <c r="B102" s="250"/>
      <c r="C102" s="162">
        <v>0.1444321940463065</v>
      </c>
      <c r="D102" s="162">
        <v>0.11910197869101978</v>
      </c>
      <c r="E102" s="162">
        <v>9.3944954128440367E-2</v>
      </c>
      <c r="F102" s="162">
        <v>7.1899736147757257E-2</v>
      </c>
      <c r="G102" s="163">
        <v>0.10881458966565349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2946</v>
      </c>
      <c r="D111" s="95">
        <v>219</v>
      </c>
      <c r="E111" s="96">
        <f t="shared" si="8"/>
        <v>7.4338085539714868E-2</v>
      </c>
      <c r="G111" s="241" t="s">
        <v>4</v>
      </c>
      <c r="H111" s="242"/>
      <c r="I111" s="98">
        <v>16</v>
      </c>
      <c r="J111"/>
    </row>
    <row r="112" spans="1:10" ht="18.75" x14ac:dyDescent="0.25">
      <c r="A112" s="241" t="s">
        <v>5</v>
      </c>
      <c r="B112" s="248"/>
      <c r="C112" s="63">
        <f t="shared" si="7"/>
        <v>482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13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3428</v>
      </c>
      <c r="D115" s="159">
        <f>+SUM(D109:D114)</f>
        <v>219</v>
      </c>
      <c r="E115" s="160">
        <f t="shared" si="8"/>
        <v>6.3885647607934651E-2</v>
      </c>
      <c r="G115" s="268" t="s">
        <v>8</v>
      </c>
      <c r="H115" s="269"/>
      <c r="I115" s="161">
        <f>+SUM(I109:I114)</f>
        <v>29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2877</v>
      </c>
      <c r="D123" s="243">
        <f>+C123+C124</f>
        <v>4640</v>
      </c>
      <c r="E123" s="103">
        <v>2877</v>
      </c>
      <c r="F123" s="243">
        <f>+E123+E124</f>
        <v>4640</v>
      </c>
      <c r="G123" s="67">
        <v>2877</v>
      </c>
      <c r="H123" s="253">
        <f>+G123+G124</f>
        <v>4636</v>
      </c>
    </row>
    <row r="124" spans="1:10" ht="18.75" x14ac:dyDescent="0.25">
      <c r="A124" s="267"/>
      <c r="B124" s="105">
        <v>2</v>
      </c>
      <c r="C124" s="99">
        <v>1763</v>
      </c>
      <c r="D124" s="244"/>
      <c r="E124" s="99">
        <v>1763</v>
      </c>
      <c r="F124" s="244"/>
      <c r="G124" s="99">
        <v>1759</v>
      </c>
      <c r="H124" s="244"/>
    </row>
    <row r="125" spans="1:10" ht="18.75" x14ac:dyDescent="0.25">
      <c r="A125" s="266">
        <v>2017</v>
      </c>
      <c r="B125" s="106">
        <v>1</v>
      </c>
      <c r="C125" s="100">
        <v>1037</v>
      </c>
      <c r="D125" s="254">
        <f>+C125+C126</f>
        <v>1864</v>
      </c>
      <c r="E125" s="100">
        <v>1037</v>
      </c>
      <c r="F125" s="254">
        <f>+E125+E126</f>
        <v>1864</v>
      </c>
      <c r="G125" s="100">
        <v>1034</v>
      </c>
      <c r="H125" s="254">
        <f>+G125+G126</f>
        <v>1861</v>
      </c>
    </row>
    <row r="126" spans="1:10" ht="18.75" x14ac:dyDescent="0.25">
      <c r="A126" s="267"/>
      <c r="B126" s="105">
        <v>2</v>
      </c>
      <c r="C126" s="99">
        <v>827</v>
      </c>
      <c r="D126" s="244"/>
      <c r="E126" s="99">
        <v>827</v>
      </c>
      <c r="F126" s="244"/>
      <c r="G126" s="99">
        <v>827</v>
      </c>
      <c r="H126" s="244"/>
    </row>
    <row r="127" spans="1:10" ht="18.75" x14ac:dyDescent="0.25">
      <c r="A127" s="266">
        <v>2018</v>
      </c>
      <c r="B127" s="106">
        <v>1</v>
      </c>
      <c r="C127" s="100">
        <v>1056</v>
      </c>
      <c r="D127" s="254">
        <f>+C127+C128</f>
        <v>1903</v>
      </c>
      <c r="E127" s="100">
        <v>963</v>
      </c>
      <c r="F127" s="254">
        <f>+E127+E128</f>
        <v>1750</v>
      </c>
      <c r="G127" s="100">
        <v>963</v>
      </c>
      <c r="H127" s="254">
        <f>+G127+G128</f>
        <v>1750</v>
      </c>
    </row>
    <row r="128" spans="1:10" ht="18.75" x14ac:dyDescent="0.25">
      <c r="A128" s="267"/>
      <c r="B128" s="105">
        <v>2</v>
      </c>
      <c r="C128" s="99">
        <v>847</v>
      </c>
      <c r="D128" s="244"/>
      <c r="E128" s="99">
        <v>787</v>
      </c>
      <c r="F128" s="244"/>
      <c r="G128" s="99">
        <v>787</v>
      </c>
      <c r="H128" s="244"/>
    </row>
    <row r="129" spans="1:28" ht="18.75" x14ac:dyDescent="0.25">
      <c r="A129" s="266">
        <v>2019</v>
      </c>
      <c r="B129" s="106">
        <v>1</v>
      </c>
      <c r="C129" s="100">
        <v>975</v>
      </c>
      <c r="D129" s="254">
        <f>+C129+C130</f>
        <v>1778</v>
      </c>
      <c r="E129" s="100">
        <v>878</v>
      </c>
      <c r="F129" s="254">
        <f>+E129+E130</f>
        <v>1628</v>
      </c>
      <c r="G129" s="100">
        <v>878</v>
      </c>
      <c r="H129" s="254">
        <f>+G129+G130</f>
        <v>1628</v>
      </c>
    </row>
    <row r="130" spans="1:28" ht="18.75" x14ac:dyDescent="0.25">
      <c r="A130" s="267"/>
      <c r="B130" s="105">
        <v>2</v>
      </c>
      <c r="C130" s="99">
        <v>803</v>
      </c>
      <c r="D130" s="244"/>
      <c r="E130" s="99">
        <v>750</v>
      </c>
      <c r="F130" s="244"/>
      <c r="G130" s="99">
        <v>750</v>
      </c>
      <c r="H130" s="244"/>
    </row>
    <row r="131" spans="1:28" ht="18.75" x14ac:dyDescent="0.25">
      <c r="A131" s="266">
        <v>2022</v>
      </c>
      <c r="B131" s="106">
        <v>1</v>
      </c>
      <c r="C131" s="100">
        <v>1009</v>
      </c>
      <c r="D131" s="254">
        <f>+C131+C132</f>
        <v>1506</v>
      </c>
      <c r="E131" s="100">
        <v>1005</v>
      </c>
      <c r="F131" s="254">
        <f>+E131+E132</f>
        <v>1395</v>
      </c>
      <c r="G131" s="100">
        <v>1011</v>
      </c>
      <c r="H131" s="254">
        <f>+G131+G132</f>
        <v>1401</v>
      </c>
    </row>
    <row r="132" spans="1:28" ht="18.75" x14ac:dyDescent="0.25">
      <c r="A132" s="267"/>
      <c r="B132" s="105">
        <v>2</v>
      </c>
      <c r="C132" s="99">
        <v>497</v>
      </c>
      <c r="D132" s="244"/>
      <c r="E132" s="99">
        <v>390</v>
      </c>
      <c r="F132" s="244"/>
      <c r="G132" s="99">
        <v>390</v>
      </c>
      <c r="H132" s="244"/>
    </row>
    <row r="133" spans="1:28" ht="18.75" x14ac:dyDescent="0.25">
      <c r="A133" s="266">
        <v>2021</v>
      </c>
      <c r="B133" s="106">
        <v>1</v>
      </c>
      <c r="C133" s="100">
        <v>1029</v>
      </c>
      <c r="D133" s="254">
        <f>+C133+C134</f>
        <v>1749</v>
      </c>
      <c r="E133" s="100">
        <v>822</v>
      </c>
      <c r="F133" s="254">
        <f>+E133+E134</f>
        <v>1320</v>
      </c>
      <c r="G133" s="100">
        <v>827</v>
      </c>
      <c r="H133" s="254">
        <f>+G133+G134</f>
        <v>1324</v>
      </c>
    </row>
    <row r="134" spans="1:28" ht="18.75" x14ac:dyDescent="0.25">
      <c r="A134" s="267"/>
      <c r="B134" s="105">
        <v>2</v>
      </c>
      <c r="C134" s="99">
        <v>720</v>
      </c>
      <c r="D134" s="244"/>
      <c r="E134" s="99">
        <v>498</v>
      </c>
      <c r="F134" s="244"/>
      <c r="G134" s="99">
        <v>497</v>
      </c>
      <c r="H134" s="244"/>
    </row>
    <row r="135" spans="1:28" ht="18.75" x14ac:dyDescent="0.25">
      <c r="A135" s="303">
        <v>2022</v>
      </c>
      <c r="B135" s="107">
        <v>1</v>
      </c>
      <c r="C135" s="101">
        <v>937</v>
      </c>
      <c r="D135" s="255">
        <f>+C135+C136</f>
        <v>1629</v>
      </c>
      <c r="E135" s="101">
        <v>663</v>
      </c>
      <c r="F135" s="255">
        <f>+E135+E136</f>
        <v>1175</v>
      </c>
      <c r="G135" s="101">
        <v>639</v>
      </c>
      <c r="H135" s="255">
        <f>+G135+G136</f>
        <v>1150</v>
      </c>
    </row>
    <row r="136" spans="1:28" ht="19.5" thickBot="1" x14ac:dyDescent="0.3">
      <c r="A136" s="304"/>
      <c r="B136" s="108">
        <v>2</v>
      </c>
      <c r="C136" s="102">
        <v>692</v>
      </c>
      <c r="D136" s="256"/>
      <c r="E136" s="102">
        <v>512</v>
      </c>
      <c r="F136" s="256"/>
      <c r="G136" s="102">
        <v>511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1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72</v>
      </c>
      <c r="F141" s="110">
        <f t="shared" si="9"/>
        <v>140</v>
      </c>
      <c r="G141" s="110">
        <f t="shared" si="9"/>
        <v>105</v>
      </c>
      <c r="H141" s="110">
        <f t="shared" si="9"/>
        <v>8</v>
      </c>
      <c r="I141" s="111">
        <f t="shared" si="9"/>
        <v>0</v>
      </c>
      <c r="J141" s="297">
        <f>+SUM(B141:I141)</f>
        <v>326</v>
      </c>
      <c r="M141" s="3">
        <v>1</v>
      </c>
      <c r="N141" s="22">
        <v>0</v>
      </c>
      <c r="O141" s="22">
        <v>0</v>
      </c>
      <c r="P141" s="22">
        <v>72</v>
      </c>
      <c r="Q141" s="22">
        <v>140</v>
      </c>
      <c r="R141" s="22">
        <v>105</v>
      </c>
      <c r="S141" s="22">
        <v>8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3.0674846625766872E-3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0.22085889570552147</v>
      </c>
      <c r="F142" s="113">
        <f>+IF($J$141=0,"",(F141/$J$141))</f>
        <v>0.42944785276073622</v>
      </c>
      <c r="G142" s="113">
        <f t="shared" si="10"/>
        <v>0.32208588957055212</v>
      </c>
      <c r="H142" s="113">
        <f t="shared" si="10"/>
        <v>2.4539877300613498E-2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23</v>
      </c>
      <c r="Q142" s="22">
        <v>130</v>
      </c>
      <c r="R142" s="22">
        <v>194</v>
      </c>
      <c r="S142" s="22">
        <v>13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23</v>
      </c>
      <c r="F143" s="116">
        <f t="shared" si="11"/>
        <v>130</v>
      </c>
      <c r="G143" s="116">
        <f t="shared" si="11"/>
        <v>194</v>
      </c>
      <c r="H143" s="116">
        <f t="shared" si="11"/>
        <v>13</v>
      </c>
      <c r="I143" s="117">
        <f t="shared" si="11"/>
        <v>0</v>
      </c>
      <c r="J143" s="235">
        <f>+SUM(B143:I143)</f>
        <v>360</v>
      </c>
      <c r="M143" s="3">
        <v>0</v>
      </c>
      <c r="N143" s="22">
        <v>0</v>
      </c>
      <c r="O143" s="22">
        <v>0</v>
      </c>
      <c r="P143" s="22">
        <v>27</v>
      </c>
      <c r="Q143" s="22">
        <v>115</v>
      </c>
      <c r="R143" s="22">
        <v>157</v>
      </c>
      <c r="S143" s="22">
        <v>15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6.3888888888888884E-2</v>
      </c>
      <c r="F144" s="119">
        <f t="shared" si="12"/>
        <v>0.3611111111111111</v>
      </c>
      <c r="G144" s="119">
        <f t="shared" si="12"/>
        <v>0.53888888888888886</v>
      </c>
      <c r="H144" s="119">
        <f t="shared" si="12"/>
        <v>3.6111111111111108E-2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44</v>
      </c>
      <c r="Q144" s="3">
        <v>125</v>
      </c>
      <c r="R144" s="3">
        <v>180</v>
      </c>
      <c r="S144" s="3">
        <v>15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27</v>
      </c>
      <c r="F145" s="116">
        <f t="shared" si="13"/>
        <v>115</v>
      </c>
      <c r="G145" s="116">
        <f t="shared" si="13"/>
        <v>157</v>
      </c>
      <c r="H145" s="116">
        <f t="shared" si="13"/>
        <v>15</v>
      </c>
      <c r="I145" s="117">
        <f t="shared" si="13"/>
        <v>0</v>
      </c>
      <c r="J145" s="235">
        <f>+SUM(B145:I145)</f>
        <v>314</v>
      </c>
      <c r="M145" s="3">
        <v>0</v>
      </c>
      <c r="N145" s="3">
        <v>0</v>
      </c>
      <c r="O145" s="3">
        <v>0</v>
      </c>
      <c r="P145" s="3">
        <v>36</v>
      </c>
      <c r="Q145" s="3">
        <v>121</v>
      </c>
      <c r="R145" s="3">
        <v>188</v>
      </c>
      <c r="S145" s="3">
        <v>17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8.598726114649681E-2</v>
      </c>
      <c r="F146" s="119">
        <f t="shared" si="14"/>
        <v>0.36624203821656048</v>
      </c>
      <c r="G146" s="119">
        <f t="shared" si="14"/>
        <v>0.5</v>
      </c>
      <c r="H146" s="119">
        <f t="shared" si="14"/>
        <v>4.7770700636942678E-2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34</v>
      </c>
      <c r="Q146" s="3">
        <v>94</v>
      </c>
      <c r="R146" s="3">
        <v>137</v>
      </c>
      <c r="S146" s="3">
        <v>12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44</v>
      </c>
      <c r="F147" s="116">
        <f t="shared" si="15"/>
        <v>125</v>
      </c>
      <c r="G147" s="116">
        <f t="shared" si="15"/>
        <v>180</v>
      </c>
      <c r="H147" s="116">
        <f t="shared" si="15"/>
        <v>15</v>
      </c>
      <c r="I147" s="117">
        <f t="shared" si="15"/>
        <v>0</v>
      </c>
      <c r="J147" s="235">
        <f>+SUM(B147:I147)</f>
        <v>364</v>
      </c>
      <c r="M147" s="3">
        <v>0</v>
      </c>
      <c r="N147" s="3">
        <v>0</v>
      </c>
      <c r="O147" s="3">
        <v>0</v>
      </c>
      <c r="P147" s="3">
        <v>32</v>
      </c>
      <c r="Q147" s="3">
        <v>87</v>
      </c>
      <c r="R147" s="3">
        <v>113</v>
      </c>
      <c r="S147" s="3">
        <v>12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0.12087912087912088</v>
      </c>
      <c r="F148" s="119">
        <f t="shared" si="16"/>
        <v>0.34340659340659341</v>
      </c>
      <c r="G148" s="119">
        <f t="shared" si="16"/>
        <v>0.49450549450549453</v>
      </c>
      <c r="H148" s="119">
        <f t="shared" si="16"/>
        <v>4.1208791208791208E-2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36</v>
      </c>
      <c r="F149" s="116">
        <f t="shared" si="17"/>
        <v>121</v>
      </c>
      <c r="G149" s="116">
        <f t="shared" si="17"/>
        <v>188</v>
      </c>
      <c r="H149" s="116">
        <f t="shared" si="17"/>
        <v>17</v>
      </c>
      <c r="I149" s="117">
        <f t="shared" si="17"/>
        <v>0</v>
      </c>
      <c r="J149" s="235">
        <f>+SUM(B149:I149)</f>
        <v>362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9.9447513812154692E-2</v>
      </c>
      <c r="F150" s="119">
        <f t="shared" si="18"/>
        <v>0.33425414364640882</v>
      </c>
      <c r="G150" s="119">
        <f t="shared" si="18"/>
        <v>0.51933701657458564</v>
      </c>
      <c r="H150" s="119">
        <f t="shared" si="18"/>
        <v>4.6961325966850827E-2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34</v>
      </c>
      <c r="F151" s="116">
        <f t="shared" si="19"/>
        <v>94</v>
      </c>
      <c r="G151" s="116">
        <f t="shared" si="19"/>
        <v>137</v>
      </c>
      <c r="H151" s="116">
        <f t="shared" si="19"/>
        <v>12</v>
      </c>
      <c r="I151" s="117">
        <f t="shared" si="19"/>
        <v>0</v>
      </c>
      <c r="J151" s="235">
        <f>+SUM(B151:I151)</f>
        <v>277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0.12274368231046931</v>
      </c>
      <c r="F152" s="119">
        <f t="shared" si="20"/>
        <v>0.33935018050541516</v>
      </c>
      <c r="G152" s="119">
        <f t="shared" si="20"/>
        <v>0.49458483754512633</v>
      </c>
      <c r="H152" s="119">
        <f t="shared" si="20"/>
        <v>4.3321299638989168E-2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32</v>
      </c>
      <c r="F153" s="122">
        <f t="shared" si="21"/>
        <v>87</v>
      </c>
      <c r="G153" s="122">
        <f t="shared" si="21"/>
        <v>113</v>
      </c>
      <c r="H153" s="122">
        <f t="shared" si="21"/>
        <v>12</v>
      </c>
      <c r="I153" s="123">
        <f t="shared" si="21"/>
        <v>0</v>
      </c>
      <c r="J153" s="259">
        <f>+SUM(B153:I153)</f>
        <v>244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0.13114754098360656</v>
      </c>
      <c r="F154" s="125">
        <f t="shared" si="22"/>
        <v>0.35655737704918034</v>
      </c>
      <c r="G154" s="125">
        <f t="shared" si="22"/>
        <v>0.46311475409836067</v>
      </c>
      <c r="H154" s="125">
        <f t="shared" si="22"/>
        <v>4.9180327868852458E-2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103</v>
      </c>
      <c r="C159" s="83">
        <f t="shared" ref="C159:E159" si="23">+N159</f>
        <v>33</v>
      </c>
      <c r="D159" s="83">
        <f t="shared" si="23"/>
        <v>190</v>
      </c>
      <c r="E159" s="110">
        <f t="shared" si="23"/>
        <v>0</v>
      </c>
      <c r="F159" s="297">
        <f>+SUM(B159:E159)</f>
        <v>326</v>
      </c>
      <c r="G159" s="83">
        <f>Q159</f>
        <v>148</v>
      </c>
      <c r="H159" s="110">
        <f>R159</f>
        <v>178</v>
      </c>
      <c r="I159" s="297">
        <f>+SUM(G159:H159)</f>
        <v>326</v>
      </c>
      <c r="J159" s="34"/>
      <c r="M159" s="3">
        <v>103</v>
      </c>
      <c r="N159" s="3">
        <v>33</v>
      </c>
      <c r="O159" s="3">
        <v>190</v>
      </c>
      <c r="P159" s="3">
        <v>0</v>
      </c>
      <c r="Q159" s="3">
        <v>148</v>
      </c>
      <c r="R159" s="3">
        <v>178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0.31595092024539878</v>
      </c>
      <c r="C160" s="30">
        <f t="shared" ref="C160:E160" si="24">+IF($F$159=0,"",(C159/$F$159))</f>
        <v>0.10122699386503067</v>
      </c>
      <c r="D160" s="30">
        <f t="shared" si="24"/>
        <v>0.58282208588957052</v>
      </c>
      <c r="E160" s="113">
        <f t="shared" si="24"/>
        <v>0</v>
      </c>
      <c r="F160" s="298"/>
      <c r="G160" s="30">
        <f>+IF($I$159=0,"",(G159/$I$159))</f>
        <v>0.45398773006134968</v>
      </c>
      <c r="H160" s="113">
        <f>+IF($I$159=0,"",(H159/$I$159))</f>
        <v>0.54601226993865026</v>
      </c>
      <c r="I160" s="298"/>
      <c r="J160" s="34"/>
      <c r="M160" s="3">
        <v>129</v>
      </c>
      <c r="N160" s="3">
        <v>32</v>
      </c>
      <c r="O160" s="3">
        <v>199</v>
      </c>
      <c r="P160" s="3">
        <v>0</v>
      </c>
      <c r="Q160" s="3">
        <v>163</v>
      </c>
      <c r="R160" s="3">
        <v>197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129</v>
      </c>
      <c r="C161" s="25">
        <f t="shared" ref="C161:E161" si="25">+N160</f>
        <v>32</v>
      </c>
      <c r="D161" s="25">
        <f t="shared" si="25"/>
        <v>199</v>
      </c>
      <c r="E161" s="116">
        <f t="shared" si="25"/>
        <v>0</v>
      </c>
      <c r="F161" s="235">
        <f>+SUM(B161:E161)</f>
        <v>360</v>
      </c>
      <c r="G161" s="25">
        <f>Q160</f>
        <v>163</v>
      </c>
      <c r="H161" s="116">
        <f>R160</f>
        <v>197</v>
      </c>
      <c r="I161" s="235">
        <f>+SUM(G161:H161)</f>
        <v>360</v>
      </c>
      <c r="J161" s="34"/>
      <c r="M161" s="3">
        <v>94</v>
      </c>
      <c r="N161" s="3">
        <v>28</v>
      </c>
      <c r="O161" s="3">
        <v>192</v>
      </c>
      <c r="P161" s="3">
        <v>0</v>
      </c>
      <c r="Q161" s="3">
        <v>126</v>
      </c>
      <c r="R161" s="3">
        <v>188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0.35833333333333334</v>
      </c>
      <c r="C162" s="29">
        <f t="shared" ref="C162:E162" si="26">+IF($F$161=0,"",(C161/$F$161))</f>
        <v>8.8888888888888892E-2</v>
      </c>
      <c r="D162" s="29">
        <f t="shared" si="26"/>
        <v>0.55277777777777781</v>
      </c>
      <c r="E162" s="119">
        <f t="shared" si="26"/>
        <v>0</v>
      </c>
      <c r="F162" s="236"/>
      <c r="G162" s="29">
        <f>+IF($I$161=0,"",(G161/$I$161))</f>
        <v>0.45277777777777778</v>
      </c>
      <c r="H162" s="119">
        <f>+IF($I$161=0,"",(H161/$I$161))</f>
        <v>0.54722222222222228</v>
      </c>
      <c r="I162" s="236"/>
      <c r="J162" s="34"/>
      <c r="M162" s="3">
        <v>116</v>
      </c>
      <c r="N162" s="3">
        <v>38</v>
      </c>
      <c r="O162" s="3">
        <v>210</v>
      </c>
      <c r="P162" s="3">
        <v>0</v>
      </c>
      <c r="Q162" s="3">
        <v>157</v>
      </c>
      <c r="R162" s="3">
        <v>207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94</v>
      </c>
      <c r="C163" s="25">
        <f t="shared" ref="C163:E163" si="27">+N161</f>
        <v>28</v>
      </c>
      <c r="D163" s="25">
        <f t="shared" si="27"/>
        <v>192</v>
      </c>
      <c r="E163" s="116">
        <f t="shared" si="27"/>
        <v>0</v>
      </c>
      <c r="F163" s="235">
        <f>+SUM(B163:E163)</f>
        <v>314</v>
      </c>
      <c r="G163" s="25">
        <f>Q161</f>
        <v>126</v>
      </c>
      <c r="H163" s="116">
        <f>R161</f>
        <v>188</v>
      </c>
      <c r="I163" s="235">
        <f>+SUM(G163:H163)</f>
        <v>314</v>
      </c>
      <c r="J163" s="34"/>
      <c r="M163" s="3">
        <v>108</v>
      </c>
      <c r="N163" s="3">
        <v>31</v>
      </c>
      <c r="O163" s="3">
        <v>223</v>
      </c>
      <c r="P163" s="3">
        <v>0</v>
      </c>
      <c r="Q163" s="3">
        <v>166</v>
      </c>
      <c r="R163" s="3">
        <v>196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0.29936305732484075</v>
      </c>
      <c r="C164" s="29">
        <f t="shared" ref="C164:E164" si="28">+IF($F$163=0,"",(C163/$F$163))</f>
        <v>8.9171974522292988E-2</v>
      </c>
      <c r="D164" s="29">
        <f t="shared" si="28"/>
        <v>0.61146496815286622</v>
      </c>
      <c r="E164" s="119">
        <f t="shared" si="28"/>
        <v>0</v>
      </c>
      <c r="F164" s="236"/>
      <c r="G164" s="29">
        <f>+IF($I$163=0,"",(G163/$I$163))</f>
        <v>0.40127388535031849</v>
      </c>
      <c r="H164" s="119">
        <f>+IF($I$163=0,"",(H163/$I$163))</f>
        <v>0.59872611464968151</v>
      </c>
      <c r="I164" s="236"/>
      <c r="J164" s="34"/>
      <c r="M164" s="3">
        <v>47</v>
      </c>
      <c r="N164" s="3">
        <v>23</v>
      </c>
      <c r="O164" s="3">
        <v>207</v>
      </c>
      <c r="P164" s="3">
        <v>0</v>
      </c>
      <c r="Q164" s="3">
        <v>127</v>
      </c>
      <c r="R164" s="3">
        <v>150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116</v>
      </c>
      <c r="C165" s="19">
        <f t="shared" ref="C165:E165" si="29">+N162</f>
        <v>38</v>
      </c>
      <c r="D165" s="19">
        <f t="shared" si="29"/>
        <v>210</v>
      </c>
      <c r="E165" s="122">
        <f t="shared" si="29"/>
        <v>0</v>
      </c>
      <c r="F165" s="235">
        <f>+SUM(B165:E165)</f>
        <v>364</v>
      </c>
      <c r="G165" s="25">
        <f>Q162</f>
        <v>157</v>
      </c>
      <c r="H165" s="116">
        <f>R162</f>
        <v>207</v>
      </c>
      <c r="I165" s="235">
        <f>+SUM(G165:H165)</f>
        <v>364</v>
      </c>
      <c r="J165" s="34"/>
      <c r="M165" s="3">
        <v>18</v>
      </c>
      <c r="N165" s="3">
        <v>27</v>
      </c>
      <c r="O165" s="3">
        <v>199</v>
      </c>
      <c r="P165" s="3">
        <v>0</v>
      </c>
      <c r="Q165" s="3">
        <v>118</v>
      </c>
      <c r="R165" s="3">
        <v>126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0.31868131868131866</v>
      </c>
      <c r="C166" s="29">
        <f>+IF($F$165=0,"",(C165/$F$165))</f>
        <v>0.1043956043956044</v>
      </c>
      <c r="D166" s="29">
        <f t="shared" ref="D166:E166" si="30">+IF($F$165=0,"",(D165/$F$165))</f>
        <v>0.57692307692307687</v>
      </c>
      <c r="E166" s="119">
        <f t="shared" si="30"/>
        <v>0</v>
      </c>
      <c r="F166" s="236"/>
      <c r="G166" s="29">
        <f>+IF($I$165=0,"",(G165/$I$165))</f>
        <v>0.43131868131868134</v>
      </c>
      <c r="H166" s="119">
        <f>+IF($I$165=0,"",(H165/$I$165))</f>
        <v>0.56868131868131866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108</v>
      </c>
      <c r="C167" s="19">
        <f t="shared" ref="C167:E167" si="31">+N163</f>
        <v>31</v>
      </c>
      <c r="D167" s="19">
        <f t="shared" si="31"/>
        <v>223</v>
      </c>
      <c r="E167" s="122">
        <f t="shared" si="31"/>
        <v>0</v>
      </c>
      <c r="F167" s="235">
        <f>+SUM(B167:E167)</f>
        <v>362</v>
      </c>
      <c r="G167" s="25">
        <f>Q163</f>
        <v>166</v>
      </c>
      <c r="H167" s="116">
        <f>R163</f>
        <v>196</v>
      </c>
      <c r="I167" s="235">
        <f>+SUM(G167:H167)</f>
        <v>362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0.2983425414364641</v>
      </c>
      <c r="C168" s="29">
        <f>+IF($F$167=0,"",(C167/$F$167))</f>
        <v>8.5635359116022103E-2</v>
      </c>
      <c r="D168" s="29">
        <f>+IF($F$167=0,"",(D167/$F$167))</f>
        <v>0.61602209944751385</v>
      </c>
      <c r="E168" s="119">
        <f>+IF($F$167=0,"",(E167/$F$167))</f>
        <v>0</v>
      </c>
      <c r="F168" s="236"/>
      <c r="G168" s="29">
        <f>+IF($I$167=0,"",(G167/$I$167))</f>
        <v>0.4585635359116022</v>
      </c>
      <c r="H168" s="119">
        <f>+IF($I$167=0,"",(H167/$I$167))</f>
        <v>0.54143646408839774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47</v>
      </c>
      <c r="C169" s="19">
        <f t="shared" ref="C169:E169" si="32">+N164</f>
        <v>23</v>
      </c>
      <c r="D169" s="19">
        <f t="shared" si="32"/>
        <v>207</v>
      </c>
      <c r="E169" s="122">
        <f t="shared" si="32"/>
        <v>0</v>
      </c>
      <c r="F169" s="235">
        <f>+SUM(B169:E169)</f>
        <v>277</v>
      </c>
      <c r="G169" s="25">
        <f>Q164</f>
        <v>127</v>
      </c>
      <c r="H169" s="116">
        <f>R164</f>
        <v>150</v>
      </c>
      <c r="I169" s="277">
        <f>+SUM(G169:H169)</f>
        <v>277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0.16967509025270758</v>
      </c>
      <c r="C170" s="29">
        <f>+IF($F$169=0,"",(C169/$F$169))</f>
        <v>8.3032490974729242E-2</v>
      </c>
      <c r="D170" s="29">
        <f>+IF($F$169=0,"",(D169/$F$169))</f>
        <v>0.74729241877256314</v>
      </c>
      <c r="E170" s="119">
        <f>+IF($F$169=0,"",(E169/$F$169))</f>
        <v>0</v>
      </c>
      <c r="F170" s="236"/>
      <c r="G170" s="29">
        <f>+IF($I$169=0,"",(G169/$I$169))</f>
        <v>0.4584837545126354</v>
      </c>
      <c r="H170" s="119">
        <f>+IF($I$169=0,"",(H169/$I$169))</f>
        <v>0.54151624548736466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18</v>
      </c>
      <c r="C171" s="19">
        <f t="shared" ref="C171:E171" si="33">+N165</f>
        <v>27</v>
      </c>
      <c r="D171" s="19">
        <f t="shared" si="33"/>
        <v>199</v>
      </c>
      <c r="E171" s="122">
        <f t="shared" si="33"/>
        <v>0</v>
      </c>
      <c r="F171" s="259">
        <f>+SUM(B171:E171)</f>
        <v>244</v>
      </c>
      <c r="G171" s="19">
        <f>Q165</f>
        <v>118</v>
      </c>
      <c r="H171" s="122">
        <f>R165</f>
        <v>126</v>
      </c>
      <c r="I171" s="259">
        <f>+SUM(G171:H171)</f>
        <v>244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7.3770491803278687E-2</v>
      </c>
      <c r="C172" s="127">
        <f t="shared" ref="C172:E172" si="34">+IF($F$171=0,"",(C171/$F$171))</f>
        <v>0.11065573770491803</v>
      </c>
      <c r="D172" s="127">
        <f t="shared" si="34"/>
        <v>0.81557377049180324</v>
      </c>
      <c r="E172" s="125">
        <f t="shared" si="34"/>
        <v>0</v>
      </c>
      <c r="F172" s="260"/>
      <c r="G172" s="127">
        <f>+IF($I$171=0,"",(G171/$I$171))</f>
        <v>0.48360655737704916</v>
      </c>
      <c r="H172" s="125">
        <f>+IF($I$171=0,"",(H171/$I$171))</f>
        <v>0.51639344262295084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326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326</v>
      </c>
      <c r="I178" s="21"/>
      <c r="J178" s="21"/>
      <c r="K178" s="3"/>
      <c r="L178" s="3"/>
      <c r="M178" s="3">
        <v>0</v>
      </c>
      <c r="N178" s="3">
        <v>326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330</v>
      </c>
      <c r="O179" s="43">
        <v>30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330</v>
      </c>
      <c r="D180" s="25">
        <f t="shared" si="37"/>
        <v>30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360</v>
      </c>
      <c r="I180" s="20"/>
      <c r="J180" s="20"/>
      <c r="K180" s="3"/>
      <c r="L180" s="3"/>
      <c r="M180" s="3">
        <v>0</v>
      </c>
      <c r="N180" s="3">
        <v>220</v>
      </c>
      <c r="O180" s="43">
        <v>94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0.91666666666666663</v>
      </c>
      <c r="D181" s="29">
        <f t="shared" si="38"/>
        <v>8.3333333333333329E-2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248</v>
      </c>
      <c r="O181" s="43">
        <v>116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220</v>
      </c>
      <c r="D182" s="25">
        <f t="shared" si="39"/>
        <v>94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314</v>
      </c>
      <c r="I182" s="20"/>
      <c r="J182" s="20"/>
      <c r="K182" s="3"/>
      <c r="L182" s="3"/>
      <c r="M182" s="3">
        <v>0</v>
      </c>
      <c r="N182" s="3">
        <v>254</v>
      </c>
      <c r="O182" s="43">
        <v>108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0.70063694267515919</v>
      </c>
      <c r="D183" s="29">
        <f t="shared" si="40"/>
        <v>0.29936305732484075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20</v>
      </c>
      <c r="N183" s="3">
        <v>211</v>
      </c>
      <c r="O183" s="43">
        <v>46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248</v>
      </c>
      <c r="D184" s="25">
        <f t="shared" si="41"/>
        <v>116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364</v>
      </c>
      <c r="I184" s="20"/>
      <c r="J184" s="20"/>
      <c r="K184" s="20"/>
      <c r="L184" s="20"/>
      <c r="M184" s="3">
        <v>13</v>
      </c>
      <c r="N184" s="3">
        <v>214</v>
      </c>
      <c r="O184" s="43">
        <v>17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0.68131868131868134</v>
      </c>
      <c r="D185" s="29">
        <f t="shared" si="42"/>
        <v>0.31868131868131866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254</v>
      </c>
      <c r="D186" s="25">
        <f t="shared" si="43"/>
        <v>108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362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0.7016574585635359</v>
      </c>
      <c r="D187" s="29">
        <f t="shared" si="44"/>
        <v>0.2983425414364641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20</v>
      </c>
      <c r="C188" s="25">
        <f t="shared" ref="C188:G188" si="45">N183</f>
        <v>211</v>
      </c>
      <c r="D188" s="25">
        <f t="shared" si="45"/>
        <v>46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277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7.2202166064981949E-2</v>
      </c>
      <c r="C189" s="29">
        <f t="shared" si="46"/>
        <v>0.76173285198555951</v>
      </c>
      <c r="D189" s="29">
        <f t="shared" si="46"/>
        <v>0.16606498194945848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13</v>
      </c>
      <c r="C190" s="25">
        <f t="shared" ref="C190:G190" si="47">N184</f>
        <v>214</v>
      </c>
      <c r="D190" s="25">
        <f t="shared" si="47"/>
        <v>17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244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5.3278688524590161E-2</v>
      </c>
      <c r="C191" s="127">
        <f>+IF($H$190=0,"",(C190/$H$190))</f>
        <v>0.87704918032786883</v>
      </c>
      <c r="D191" s="127">
        <f t="shared" ref="D191:G191" si="48">+IF($H$190=0,"",(D190/$H$190))</f>
        <v>6.9672131147540978E-2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6</v>
      </c>
      <c r="D197" s="15">
        <v>7</v>
      </c>
      <c r="E197" s="15">
        <v>5</v>
      </c>
      <c r="F197" s="15">
        <v>5</v>
      </c>
      <c r="G197" s="15">
        <v>4</v>
      </c>
      <c r="H197" s="28">
        <v>3</v>
      </c>
      <c r="I197" s="28">
        <v>1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377</v>
      </c>
      <c r="D198" s="15">
        <v>128</v>
      </c>
      <c r="E198" s="15">
        <v>229</v>
      </c>
      <c r="F198" s="15">
        <v>87</v>
      </c>
      <c r="G198" s="15">
        <v>184</v>
      </c>
      <c r="H198" s="28">
        <v>232</v>
      </c>
      <c r="I198" s="28">
        <v>309</v>
      </c>
      <c r="J198" s="33">
        <v>333</v>
      </c>
      <c r="K198" s="33">
        <v>393</v>
      </c>
      <c r="L198" s="33">
        <v>558</v>
      </c>
      <c r="M198" s="70">
        <v>422</v>
      </c>
      <c r="AK198" s="1"/>
    </row>
    <row r="199" spans="1:37" ht="18.75" x14ac:dyDescent="0.25">
      <c r="A199" s="233" t="s">
        <v>5</v>
      </c>
      <c r="B199" s="234"/>
      <c r="C199" s="69">
        <v>1645</v>
      </c>
      <c r="D199" s="15">
        <v>1824</v>
      </c>
      <c r="E199" s="15">
        <v>3906</v>
      </c>
      <c r="F199" s="15">
        <v>2460</v>
      </c>
      <c r="G199" s="15">
        <v>2649</v>
      </c>
      <c r="H199" s="28">
        <v>2225</v>
      </c>
      <c r="I199" s="28">
        <v>1022</v>
      </c>
      <c r="J199" s="33">
        <v>967</v>
      </c>
      <c r="K199" s="33">
        <v>650</v>
      </c>
      <c r="L199" s="33">
        <v>659</v>
      </c>
      <c r="M199" s="70">
        <v>576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14</v>
      </c>
      <c r="M200" s="70">
        <v>2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2028</v>
      </c>
      <c r="D202" s="158">
        <f t="shared" si="49"/>
        <v>1959</v>
      </c>
      <c r="E202" s="158">
        <f t="shared" si="49"/>
        <v>4140</v>
      </c>
      <c r="F202" s="158">
        <f t="shared" si="49"/>
        <v>2552</v>
      </c>
      <c r="G202" s="158">
        <f t="shared" si="49"/>
        <v>2837</v>
      </c>
      <c r="H202" s="158">
        <f t="shared" si="49"/>
        <v>2460</v>
      </c>
      <c r="I202" s="158">
        <f t="shared" si="49"/>
        <v>1332</v>
      </c>
      <c r="J202" s="158">
        <f t="shared" si="49"/>
        <v>1300</v>
      </c>
      <c r="K202" s="158">
        <f t="shared" ref="K202:L202" si="50">+SUM(K196:K201)</f>
        <v>1043</v>
      </c>
      <c r="L202" s="158">
        <f t="shared" si="50"/>
        <v>1231</v>
      </c>
      <c r="M202" s="179">
        <f>+SUM(M196:M201)</f>
        <v>1000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0.25</v>
      </c>
      <c r="E209" s="187"/>
      <c r="F209" s="186">
        <v>0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0.5977653631284916</v>
      </c>
      <c r="E210" s="187"/>
      <c r="F210" s="186">
        <v>0.68995633187772931</v>
      </c>
      <c r="G210" s="187"/>
      <c r="H210" s="186">
        <v>0.66118421052631582</v>
      </c>
      <c r="I210" s="186"/>
      <c r="J210" s="194">
        <v>0.49691358024691362</v>
      </c>
      <c r="K210" s="202"/>
      <c r="L210" s="186">
        <v>0.59431524547803616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0.96659073652239935</v>
      </c>
      <c r="E211" s="187"/>
      <c r="F211" s="186">
        <v>0.96662156066756877</v>
      </c>
      <c r="G211" s="187"/>
      <c r="H211" s="186">
        <v>0.95083579154375619</v>
      </c>
      <c r="I211" s="186"/>
      <c r="J211" s="194">
        <v>0.9291666666666667</v>
      </c>
      <c r="K211" s="202"/>
      <c r="L211" s="186">
        <v>0.91925465838509313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123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123</v>
      </c>
      <c r="E221" s="187"/>
      <c r="F221" s="193" t="s">
        <v>123</v>
      </c>
      <c r="G221" s="187"/>
      <c r="H221" s="193" t="s">
        <v>123</v>
      </c>
      <c r="I221" s="187"/>
      <c r="J221" s="193" t="s">
        <v>123</v>
      </c>
      <c r="K221" s="187"/>
      <c r="L221" s="193" t="s">
        <v>123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125</v>
      </c>
      <c r="E222" s="187"/>
      <c r="F222" s="193" t="s">
        <v>125</v>
      </c>
      <c r="G222" s="187"/>
      <c r="H222" s="193" t="s">
        <v>126</v>
      </c>
      <c r="I222" s="187"/>
      <c r="J222" s="193" t="s">
        <v>126</v>
      </c>
      <c r="K222" s="187"/>
      <c r="L222" s="193" t="s">
        <v>126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2023-09-02T05:24:02Z</dcterms:modified>
</cp:coreProperties>
</file>