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55E3D59-A95E-4E71-8ED0-9D29A0BFBC1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<sst xmlns="http://schemas.openxmlformats.org/spreadsheetml/2006/main" count="256" uniqueCount="131">
  <si>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</si>
  <si>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</si>
  <si>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</si>
  <si>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</si>
  <si>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</si>
  <si>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</si>
  <si>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</si>
  <si>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</si>
  <si>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</si>
  <si>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</si>
  <si>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</si>
  <si>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</si>
  <si>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</si>
  <si>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</si>
  <si>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</si>
  <si>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</si>
  <si>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</si>
  <si>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</si>
  <si>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</si>
  <si>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</si>
  <si>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</si>
  <si>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</si>
  <si>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</si>
  <si>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</si>
  <si>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</si>
  <si>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</si>
  <si>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</si>
  <si>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</si>
  <si>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</si>
  <si>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</si>
  <si>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</si>
  <si>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</si>
  <si>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</si>
  <si>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</si>
  <si>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</si>
  <si>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</si>
  <si>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</si>
  <si>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</si>
  <si>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</si>
  <si>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</si>
  <si>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</si>
  <si>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</si>
  <si>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</si>
  <si>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</si>
  <si>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</si>
  <si>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</si>
  <si>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</si>
  <si>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</si>
  <si>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</si>
  <si>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</si>
  <si>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</si>
  <si>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</si>
  <si>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</si>
  <si>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</si>
  <si>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</si>
  <si>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</si>
  <si>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</si>
  <si>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</si>
  <si>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</si>
  <si>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</si>
  <si>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</si>
  <si>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</si>
  <si>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</si>
  <si>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</si>
  <si>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</si>
  <si>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</si>
  <si>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</si>
  <si>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</si>
  <si>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</si>
  <si>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</si>
  <si>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</si>
  <si>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</si>
  <si>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</si>
  <si>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</si>
  <si>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</si>
  <si>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</si>
  <si>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</si>
  <si>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</si>
  <si>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</si>
  <si>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</si>
  <si>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</si>
  <si>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</si>
  <si>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</si>
  <si>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</si>
  <si>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</si>
  <si>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</si>
  <si>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</si>
  <si>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</si>
  <si>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</si>
  <si>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</si>
  <si>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</si>
  <si>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</si>
  <si>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</si>
  <si>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</si>
  <si>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</si>
  <si>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</si>
  <si>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</si>
  <si>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</si>
  <si>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</si>
  <si>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</si>
  <si>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</si>
  <si>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</si>
  <si>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</si>
  <si>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</si>
  <si>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</si>
  <si>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</si>
  <si>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</si>
  <si>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</si>
  <si>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</si>
  <si>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</si>
  <si>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</si>
  <si>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</si>
  <si>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</si>
  <si>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</si>
  <si>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</si>
  <si>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</si>
  <si>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</si>
  <si>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</si>
  <si>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</si>
  <si>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</si>
  <si>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</si>
  <si>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</si>
  <si>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</si>
  <si>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</si>
  <si>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NO</t>
  </si>
  <si>
    <t>Entre 3,5 y 4 SMMLV</t>
  </si>
  <si>
    <t>I.U/E.T</t>
  </si>
  <si>
    <t>FUNDACION UNIVERSITARIA MARIA CANO</t>
  </si>
  <si>
    <t>Entre 2 y 2 ,5 SMMLV</t>
  </si>
  <si>
    <t>Entre 1,5 y 2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</si>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</sst>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MARIA CANO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126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MARIA CANO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3933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3707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226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24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20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6.9490008947211454E-2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0.78605388272583199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3277</v>
      </c>
      <c r="D32" s="56">
        <v>3745</v>
      </c>
      <c r="E32" s="56">
        <v>3832</v>
      </c>
      <c r="F32" s="56">
        <v>3468</v>
      </c>
      <c r="G32" s="56">
        <v>3651</v>
      </c>
      <c r="H32" s="57">
        <v>3622</v>
      </c>
      <c r="I32" s="57">
        <v>3674</v>
      </c>
      <c r="J32" s="58">
        <v>3660</v>
      </c>
      <c r="K32" s="58">
        <v>3711</v>
      </c>
      <c r="L32" s="58">
        <v>3832</v>
      </c>
      <c r="M32" s="61">
        <v>3707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203</v>
      </c>
      <c r="G33" s="12">
        <v>147</v>
      </c>
      <c r="H33" s="27">
        <v>0</v>
      </c>
      <c r="I33" s="27">
        <v>551</v>
      </c>
      <c r="J33" s="32">
        <v>407</v>
      </c>
      <c r="K33" s="32">
        <v>251</v>
      </c>
      <c r="L33" s="32">
        <v>100</v>
      </c>
      <c r="M33" s="62">
        <v>226</v>
      </c>
    </row>
    <row r="34" spans="1:14" ht="19.5" thickBot="1" x14ac:dyDescent="0.3">
      <c r="A34" s="250" t="s">
        <v>8</v>
      </c>
      <c r="B34" s="251"/>
      <c r="C34" s="171">
        <f>+SUM(C32:C33)</f>
        <v>3277</v>
      </c>
      <c r="D34" s="172">
        <f t="shared" ref="D34:H34" si="0">+SUM(D32:D33)</f>
        <v>3745</v>
      </c>
      <c r="E34" s="172">
        <f t="shared" si="0"/>
        <v>3832</v>
      </c>
      <c r="F34" s="172">
        <f t="shared" si="0"/>
        <v>3671</v>
      </c>
      <c r="G34" s="172">
        <f t="shared" si="0"/>
        <v>3798</v>
      </c>
      <c r="H34" s="175">
        <f t="shared" si="0"/>
        <v>3622</v>
      </c>
      <c r="I34" s="175">
        <f>+SUM(I32:I33)</f>
        <v>4225</v>
      </c>
      <c r="J34" s="166">
        <f>+SUM(J32:J33)</f>
        <v>4067</v>
      </c>
      <c r="K34" s="166">
        <f>+SUM(K32:K33)</f>
        <v>3962</v>
      </c>
      <c r="L34" s="166">
        <f>+SUM(L32:L33)</f>
        <v>3932</v>
      </c>
      <c r="M34" s="167">
        <f>+SUM(M32:M33)</f>
        <v>3933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23</v>
      </c>
      <c r="G40" s="15">
        <v>38</v>
      </c>
      <c r="H40" s="28">
        <v>19</v>
      </c>
      <c r="I40" s="28">
        <v>9</v>
      </c>
      <c r="J40" s="33">
        <v>3</v>
      </c>
      <c r="K40" s="33">
        <v>1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3277</v>
      </c>
      <c r="D41" s="15">
        <v>3745</v>
      </c>
      <c r="E41" s="15">
        <v>3832</v>
      </c>
      <c r="F41" s="15">
        <v>3445</v>
      </c>
      <c r="G41" s="15">
        <v>3613</v>
      </c>
      <c r="H41" s="28">
        <v>3603</v>
      </c>
      <c r="I41" s="28">
        <v>3665</v>
      </c>
      <c r="J41" s="33">
        <v>3657</v>
      </c>
      <c r="K41" s="33">
        <v>3710</v>
      </c>
      <c r="L41" s="33">
        <v>3832</v>
      </c>
      <c r="M41" s="70">
        <v>3707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203</v>
      </c>
      <c r="G42" s="15">
        <v>147</v>
      </c>
      <c r="H42" s="28">
        <v>0</v>
      </c>
      <c r="I42" s="28">
        <v>551</v>
      </c>
      <c r="J42" s="33">
        <v>407</v>
      </c>
      <c r="K42" s="33">
        <v>251</v>
      </c>
      <c r="L42" s="33">
        <v>100</v>
      </c>
      <c r="M42" s="70">
        <v>226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3277</v>
      </c>
      <c r="D45" s="172">
        <f t="shared" ref="D45:I45" si="1">+SUM(D39:D44)</f>
        <v>3745</v>
      </c>
      <c r="E45" s="172">
        <f t="shared" si="1"/>
        <v>3832</v>
      </c>
      <c r="F45" s="172">
        <f t="shared" si="1"/>
        <v>3671</v>
      </c>
      <c r="G45" s="172">
        <f t="shared" si="1"/>
        <v>3798</v>
      </c>
      <c r="H45" s="175">
        <f t="shared" si="1"/>
        <v>3622</v>
      </c>
      <c r="I45" s="175">
        <f t="shared" si="1"/>
        <v>4225</v>
      </c>
      <c r="J45" s="166">
        <f>+SUM(J39:J44)</f>
        <v>4067</v>
      </c>
      <c r="K45" s="166">
        <f>+SUM(K39:K44)</f>
        <v>3962</v>
      </c>
      <c r="L45" s="166">
        <f>+SUM(L39:L44)</f>
        <v>3932</v>
      </c>
      <c r="M45" s="167">
        <f>+SUM(M39:M44)</f>
        <v>3933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1578</v>
      </c>
      <c r="D53" s="15">
        <v>1882</v>
      </c>
      <c r="E53" s="15">
        <v>1953</v>
      </c>
      <c r="F53" s="15">
        <v>1782</v>
      </c>
      <c r="G53" s="15">
        <v>2153</v>
      </c>
      <c r="H53" s="28">
        <v>2263</v>
      </c>
      <c r="I53" s="28">
        <v>2378</v>
      </c>
      <c r="J53" s="33">
        <v>2353</v>
      </c>
      <c r="K53" s="33">
        <v>2264</v>
      </c>
      <c r="L53" s="33">
        <v>2339</v>
      </c>
      <c r="M53" s="70">
        <v>2266</v>
      </c>
    </row>
    <row r="54" spans="1:13" ht="18.75" x14ac:dyDescent="0.25">
      <c r="A54" s="245" t="s">
        <v>48</v>
      </c>
      <c r="B54" s="246"/>
      <c r="C54" s="69">
        <v>516</v>
      </c>
      <c r="D54" s="15">
        <v>586</v>
      </c>
      <c r="E54" s="15">
        <v>606</v>
      </c>
      <c r="F54" s="15">
        <v>553</v>
      </c>
      <c r="G54" s="15">
        <v>504</v>
      </c>
      <c r="H54" s="28">
        <v>487</v>
      </c>
      <c r="I54" s="28">
        <v>452</v>
      </c>
      <c r="J54" s="33">
        <v>397</v>
      </c>
      <c r="K54" s="33">
        <v>319</v>
      </c>
      <c r="L54" s="33">
        <v>274</v>
      </c>
      <c r="M54" s="70">
        <v>240</v>
      </c>
    </row>
    <row r="55" spans="1:13" ht="18.75" x14ac:dyDescent="0.25">
      <c r="A55" s="245" t="s">
        <v>59</v>
      </c>
      <c r="B55" s="246"/>
      <c r="C55" s="69">
        <v>1089</v>
      </c>
      <c r="D55" s="15">
        <v>1159</v>
      </c>
      <c r="E55" s="15">
        <v>1182</v>
      </c>
      <c r="F55" s="15">
        <v>1269</v>
      </c>
      <c r="G55" s="15">
        <v>1065</v>
      </c>
      <c r="H55" s="28">
        <v>827</v>
      </c>
      <c r="I55" s="28">
        <v>1328</v>
      </c>
      <c r="J55" s="33">
        <v>1258</v>
      </c>
      <c r="K55" s="33">
        <v>1307</v>
      </c>
      <c r="L55" s="33">
        <v>1187</v>
      </c>
      <c r="M55" s="70">
        <v>1205</v>
      </c>
    </row>
    <row r="56" spans="1:13" ht="18.75" x14ac:dyDescent="0.25">
      <c r="A56" s="245" t="s">
        <v>49</v>
      </c>
      <c r="B56" s="246"/>
      <c r="C56" s="69">
        <v>94</v>
      </c>
      <c r="D56" s="15">
        <v>118</v>
      </c>
      <c r="E56" s="15">
        <v>91</v>
      </c>
      <c r="F56" s="15">
        <v>67</v>
      </c>
      <c r="G56" s="15">
        <v>76</v>
      </c>
      <c r="H56" s="28">
        <v>45</v>
      </c>
      <c r="I56" s="28">
        <v>67</v>
      </c>
      <c r="J56" s="33">
        <v>59</v>
      </c>
      <c r="K56" s="33">
        <v>72</v>
      </c>
      <c r="L56" s="33">
        <v>86</v>
      </c>
      <c r="M56" s="70">
        <v>94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46</v>
      </c>
      <c r="M58" s="74">
        <v>128</v>
      </c>
    </row>
    <row r="59" spans="1:13" ht="19.5" thickBot="1" x14ac:dyDescent="0.3">
      <c r="A59" s="250" t="s">
        <v>8</v>
      </c>
      <c r="B59" s="251"/>
      <c r="C59" s="174">
        <f>+SUM(C50:C58)</f>
        <v>3277</v>
      </c>
      <c r="D59" s="172">
        <f>+SUM(D50:D58)</f>
        <v>3745</v>
      </c>
      <c r="E59" s="172">
        <f t="shared" ref="E59:L59" si="2">+SUM(E50:E58)</f>
        <v>3832</v>
      </c>
      <c r="F59" s="172">
        <f t="shared" si="2"/>
        <v>3671</v>
      </c>
      <c r="G59" s="172">
        <f t="shared" si="2"/>
        <v>3798</v>
      </c>
      <c r="H59" s="172">
        <f t="shared" si="2"/>
        <v>3622</v>
      </c>
      <c r="I59" s="172">
        <f t="shared" si="2"/>
        <v>4225</v>
      </c>
      <c r="J59" s="172">
        <f t="shared" si="2"/>
        <v>4067</v>
      </c>
      <c r="K59" s="172">
        <f t="shared" si="2"/>
        <v>3962</v>
      </c>
      <c r="L59" s="172">
        <f t="shared" si="2"/>
        <v>3932</v>
      </c>
      <c r="M59" s="167">
        <f>+SUM(M50:M58)</f>
        <v>3933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1</v>
      </c>
      <c r="M66" s="62">
        <v>45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504</v>
      </c>
      <c r="H67" s="33">
        <v>487</v>
      </c>
      <c r="I67" s="33">
        <v>452</v>
      </c>
      <c r="J67" s="33">
        <v>397</v>
      </c>
      <c r="K67" s="32">
        <v>319</v>
      </c>
      <c r="L67" s="32">
        <v>274</v>
      </c>
      <c r="M67" s="62">
        <v>240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1065</v>
      </c>
      <c r="H68" s="33">
        <v>827</v>
      </c>
      <c r="I68" s="33">
        <v>1328</v>
      </c>
      <c r="J68" s="33">
        <v>1258</v>
      </c>
      <c r="K68" s="32">
        <v>1307</v>
      </c>
      <c r="L68" s="32">
        <v>1186</v>
      </c>
      <c r="M68" s="62">
        <v>1160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19</v>
      </c>
      <c r="H70" s="33">
        <v>21</v>
      </c>
      <c r="I70" s="33">
        <v>58</v>
      </c>
      <c r="J70" s="33">
        <v>56</v>
      </c>
      <c r="K70" s="32">
        <v>71</v>
      </c>
      <c r="L70" s="32">
        <v>86</v>
      </c>
      <c r="M70" s="62">
        <v>94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57</v>
      </c>
      <c r="H71" s="33">
        <v>24</v>
      </c>
      <c r="I71" s="33">
        <v>9</v>
      </c>
      <c r="J71" s="33">
        <v>3</v>
      </c>
      <c r="K71" s="32">
        <v>1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2153</v>
      </c>
      <c r="H73" s="33">
        <v>2263</v>
      </c>
      <c r="I73" s="33">
        <v>2378</v>
      </c>
      <c r="J73" s="33">
        <v>2353</v>
      </c>
      <c r="K73" s="32">
        <v>2264</v>
      </c>
      <c r="L73" s="32">
        <v>2385</v>
      </c>
      <c r="M73" s="62">
        <v>2394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3798</v>
      </c>
      <c r="H76" s="172">
        <f t="shared" si="3"/>
        <v>3622</v>
      </c>
      <c r="I76" s="172">
        <f t="shared" ref="I76:M76" si="4">+SUM(I64:I75)</f>
        <v>4225</v>
      </c>
      <c r="J76" s="172">
        <f t="shared" si="4"/>
        <v>4067</v>
      </c>
      <c r="K76" s="172">
        <f t="shared" si="4"/>
        <v>3962</v>
      </c>
      <c r="L76" s="172">
        <f t="shared" si="4"/>
        <v>3932</v>
      </c>
      <c r="M76" s="173">
        <f t="shared" si="4"/>
        <v>3933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3252</v>
      </c>
      <c r="D82" s="84">
        <v>3731</v>
      </c>
      <c r="E82" s="84">
        <v>3815</v>
      </c>
      <c r="F82" s="84">
        <v>3452</v>
      </c>
      <c r="G82" s="84">
        <v>3641</v>
      </c>
      <c r="H82" s="85">
        <v>3586</v>
      </c>
      <c r="I82" s="85">
        <v>3597</v>
      </c>
      <c r="J82" s="85">
        <v>3435</v>
      </c>
      <c r="K82" s="86">
        <v>3318</v>
      </c>
      <c r="L82" s="86">
        <v>3231</v>
      </c>
      <c r="M82" s="87">
        <v>3211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17</v>
      </c>
      <c r="H83" s="28">
        <v>0</v>
      </c>
      <c r="I83" s="28">
        <v>44</v>
      </c>
      <c r="J83" s="28">
        <v>34</v>
      </c>
      <c r="K83" s="32">
        <v>34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25</v>
      </c>
      <c r="D84" s="15">
        <v>14</v>
      </c>
      <c r="E84" s="15">
        <v>17</v>
      </c>
      <c r="F84" s="15">
        <v>219</v>
      </c>
      <c r="G84" s="15">
        <v>140</v>
      </c>
      <c r="H84" s="28">
        <v>36</v>
      </c>
      <c r="I84" s="28">
        <v>584</v>
      </c>
      <c r="J84" s="28">
        <v>598</v>
      </c>
      <c r="K84" s="32">
        <v>610</v>
      </c>
      <c r="L84" s="32">
        <v>701</v>
      </c>
      <c r="M84" s="88">
        <v>722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3277</v>
      </c>
      <c r="D87" s="164">
        <f t="shared" ref="D87:H87" si="5">+SUM(D82:D86)</f>
        <v>3745</v>
      </c>
      <c r="E87" s="164">
        <f t="shared" si="5"/>
        <v>3832</v>
      </c>
      <c r="F87" s="164">
        <f t="shared" si="5"/>
        <v>3671</v>
      </c>
      <c r="G87" s="164">
        <f t="shared" si="5"/>
        <v>3798</v>
      </c>
      <c r="H87" s="165">
        <f t="shared" si="5"/>
        <v>3622</v>
      </c>
      <c r="I87" s="165">
        <f>+SUM(I82:I86)</f>
        <v>4225</v>
      </c>
      <c r="J87" s="165">
        <f>+SUM(J82:J86)</f>
        <v>4067</v>
      </c>
      <c r="K87" s="166">
        <f>+SUM(K82:K86)</f>
        <v>3962</v>
      </c>
      <c r="L87" s="166">
        <f>+SUM(L82:L86)</f>
        <v>3932</v>
      </c>
      <c r="M87" s="167">
        <f>+SUM(M82:M86)</f>
        <v>3933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782</v>
      </c>
      <c r="D93" s="91">
        <v>896</v>
      </c>
      <c r="E93" s="91">
        <v>904</v>
      </c>
      <c r="F93" s="91">
        <v>974</v>
      </c>
      <c r="G93" s="91">
        <v>992</v>
      </c>
      <c r="H93" s="92">
        <v>918</v>
      </c>
      <c r="I93" s="92">
        <v>1107</v>
      </c>
      <c r="J93" s="86">
        <v>1129</v>
      </c>
      <c r="K93" s="86">
        <v>1127</v>
      </c>
      <c r="L93" s="86">
        <v>1166</v>
      </c>
      <c r="M93" s="87">
        <v>1197</v>
      </c>
    </row>
    <row r="94" spans="1:13" ht="18.75" x14ac:dyDescent="0.25">
      <c r="A94" s="275" t="s">
        <v>35</v>
      </c>
      <c r="B94" s="276"/>
      <c r="C94" s="63">
        <v>2495</v>
      </c>
      <c r="D94" s="15">
        <v>2849</v>
      </c>
      <c r="E94" s="15">
        <v>2928</v>
      </c>
      <c r="F94" s="15">
        <v>2697</v>
      </c>
      <c r="G94" s="15">
        <v>2806</v>
      </c>
      <c r="H94" s="28">
        <v>2704</v>
      </c>
      <c r="I94" s="28">
        <v>3118</v>
      </c>
      <c r="J94" s="28">
        <v>2938</v>
      </c>
      <c r="K94" s="32">
        <v>2835</v>
      </c>
      <c r="L94" s="32">
        <v>2766</v>
      </c>
      <c r="M94" s="88">
        <v>2736</v>
      </c>
    </row>
    <row r="95" spans="1:13" ht="19.5" thickBot="1" x14ac:dyDescent="0.3">
      <c r="A95" s="250" t="s">
        <v>8</v>
      </c>
      <c r="B95" s="251"/>
      <c r="C95" s="158">
        <f>+SUM(C93:C94)</f>
        <v>3277</v>
      </c>
      <c r="D95" s="164">
        <f t="shared" ref="D95:M95" si="6">+SUM(D93:D94)</f>
        <v>3745</v>
      </c>
      <c r="E95" s="164">
        <f t="shared" si="6"/>
        <v>3832</v>
      </c>
      <c r="F95" s="164">
        <f t="shared" si="6"/>
        <v>3671</v>
      </c>
      <c r="G95" s="164">
        <f t="shared" si="6"/>
        <v>3798</v>
      </c>
      <c r="H95" s="165">
        <f t="shared" si="6"/>
        <v>3622</v>
      </c>
      <c r="I95" s="165">
        <f t="shared" si="6"/>
        <v>4225</v>
      </c>
      <c r="J95" s="165">
        <f t="shared" si="6"/>
        <v>4067</v>
      </c>
      <c r="K95" s="166">
        <f t="shared" si="6"/>
        <v>3962</v>
      </c>
      <c r="L95" s="166">
        <f t="shared" si="6"/>
        <v>3932</v>
      </c>
      <c r="M95" s="167">
        <f t="shared" si="6"/>
        <v>3933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0.30555555555555558</v>
      </c>
      <c r="D100" s="209">
        <v>9.5238095238095233E-2</v>
      </c>
      <c r="E100" s="209">
        <v>0.15384615384615385</v>
      </c>
      <c r="F100" s="209">
        <v>0.2857142857142857</v>
      </c>
      <c r="G100" s="210">
        <v>0.2</v>
      </c>
    </row>
    <row r="101" spans="1:10" ht="18.75" x14ac:dyDescent="0.25">
      <c r="A101" s="275" t="s">
        <v>4</v>
      </c>
      <c r="B101" s="276"/>
      <c r="C101" s="209">
        <v>8.8029343114371453E-2</v>
      </c>
      <c r="D101" s="209">
        <v>5.7152188112344876E-2</v>
      </c>
      <c r="E101" s="209">
        <v>8.0764488286066582E-2</v>
      </c>
      <c r="F101" s="209">
        <v>6.9490008947211454E-2</v>
      </c>
      <c r="G101" s="210">
        <v>5.7448036951501157E-2</v>
      </c>
    </row>
    <row r="102" spans="1:10" ht="19.5" thickBot="1" x14ac:dyDescent="0.3">
      <c r="A102" s="250" t="s">
        <v>41</v>
      </c>
      <c r="B102" s="251"/>
      <c r="C102" s="162">
        <v>9.0609555189456348E-2</v>
      </c>
      <c r="D102" s="162">
        <v>5.7411612066169314E-2</v>
      </c>
      <c r="E102" s="162">
        <v>8.1056186674854161E-2</v>
      </c>
      <c r="F102" s="162">
        <v>6.9940476190476192E-2</v>
      </c>
      <c r="G102" s="163">
        <v>5.7653502450273855E-2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3707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14</v>
      </c>
      <c r="J111"/>
    </row>
    <row r="112" spans="1:10" ht="18.75" x14ac:dyDescent="0.25">
      <c r="A112" s="217" t="s">
        <v>5</v>
      </c>
      <c r="B112" s="249"/>
      <c r="C112" s="63">
        <f t="shared" si="7"/>
        <v>226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3933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24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657</v>
      </c>
      <c r="D123" s="303">
        <f>+C123+C124</f>
        <v>1208</v>
      </c>
      <c r="E123" s="103">
        <v>657</v>
      </c>
      <c r="F123" s="303">
        <f>+E123+E124</f>
        <v>1153</v>
      </c>
      <c r="G123" s="67">
        <v>642</v>
      </c>
      <c r="H123" s="305">
        <f>+G123+G124</f>
        <v>1090</v>
      </c>
    </row>
    <row r="124" spans="1:10" ht="18.75" x14ac:dyDescent="0.25">
      <c r="A124" s="227"/>
      <c r="B124" s="105">
        <v>2</v>
      </c>
      <c r="C124" s="99">
        <v>551</v>
      </c>
      <c r="D124" s="223"/>
      <c r="E124" s="99">
        <v>496</v>
      </c>
      <c r="F124" s="223"/>
      <c r="G124" s="99">
        <v>448</v>
      </c>
      <c r="H124" s="223"/>
    </row>
    <row r="125" spans="1:10" ht="18.75" x14ac:dyDescent="0.25">
      <c r="A125" s="226">
        <v>2017</v>
      </c>
      <c r="B125" s="106">
        <v>1</v>
      </c>
      <c r="C125" s="100">
        <v>851</v>
      </c>
      <c r="D125" s="222">
        <f>+C125+C126</f>
        <v>1953</v>
      </c>
      <c r="E125" s="100">
        <v>858</v>
      </c>
      <c r="F125" s="222">
        <f>+E125+E126</f>
        <v>1735</v>
      </c>
      <c r="G125" s="100">
        <v>612</v>
      </c>
      <c r="H125" s="222">
        <f>+G125+G126</f>
        <v>1423</v>
      </c>
    </row>
    <row r="126" spans="1:10" ht="18.75" x14ac:dyDescent="0.25">
      <c r="A126" s="227"/>
      <c r="B126" s="105">
        <v>2</v>
      </c>
      <c r="C126" s="99">
        <v>1102</v>
      </c>
      <c r="D126" s="223"/>
      <c r="E126" s="99">
        <v>877</v>
      </c>
      <c r="F126" s="223"/>
      <c r="G126" s="99">
        <v>811</v>
      </c>
      <c r="H126" s="223"/>
    </row>
    <row r="127" spans="1:10" ht="18.75" x14ac:dyDescent="0.25">
      <c r="A127" s="226">
        <v>2018</v>
      </c>
      <c r="B127" s="106">
        <v>1</v>
      </c>
      <c r="C127" s="100">
        <v>1131</v>
      </c>
      <c r="D127" s="222">
        <f>+C127+C128</f>
        <v>2029</v>
      </c>
      <c r="E127" s="100">
        <v>915</v>
      </c>
      <c r="F127" s="222">
        <f>+E127+E128</f>
        <v>1604</v>
      </c>
      <c r="G127" s="100">
        <v>850</v>
      </c>
      <c r="H127" s="222">
        <f>+G127+G128</f>
        <v>1356</v>
      </c>
    </row>
    <row r="128" spans="1:10" ht="18.75" x14ac:dyDescent="0.25">
      <c r="A128" s="227"/>
      <c r="B128" s="105">
        <v>2</v>
      </c>
      <c r="C128" s="99">
        <v>898</v>
      </c>
      <c r="D128" s="223"/>
      <c r="E128" s="99">
        <v>689</v>
      </c>
      <c r="F128" s="223"/>
      <c r="G128" s="99">
        <v>506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884</v>
      </c>
      <c r="F129" s="222">
        <f>+E129+E130</f>
        <v>1479</v>
      </c>
      <c r="G129" s="100">
        <v>764</v>
      </c>
      <c r="H129" s="222">
        <f>+G129+G130</f>
        <v>1379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595</v>
      </c>
      <c r="F130" s="223"/>
      <c r="G130" s="99">
        <v>615</v>
      </c>
      <c r="H130" s="223"/>
    </row>
    <row r="131" spans="1:28" ht="18.75" x14ac:dyDescent="0.25">
      <c r="A131" s="226">
        <v>2022</v>
      </c>
      <c r="B131" s="106">
        <v>1</v>
      </c>
      <c r="C131" s="100">
        <v>978</v>
      </c>
      <c r="D131" s="222">
        <f>+C131+C132</f>
        <v>1906</v>
      </c>
      <c r="E131" s="100">
        <v>622</v>
      </c>
      <c r="F131" s="222">
        <f>+E131+E132</f>
        <v>1272</v>
      </c>
      <c r="G131" s="100">
        <v>679</v>
      </c>
      <c r="H131" s="222">
        <f>+G131+G132</f>
        <v>1191</v>
      </c>
    </row>
    <row r="132" spans="1:28" ht="18.75" x14ac:dyDescent="0.25">
      <c r="A132" s="227"/>
      <c r="B132" s="105">
        <v>2</v>
      </c>
      <c r="C132" s="99">
        <v>928</v>
      </c>
      <c r="D132" s="223"/>
      <c r="E132" s="99">
        <v>650</v>
      </c>
      <c r="F132" s="223"/>
      <c r="G132" s="99">
        <v>512</v>
      </c>
      <c r="H132" s="223"/>
    </row>
    <row r="133" spans="1:28" ht="18.75" x14ac:dyDescent="0.25">
      <c r="A133" s="226">
        <v>2021</v>
      </c>
      <c r="B133" s="106">
        <v>1</v>
      </c>
      <c r="C133" s="100">
        <v>1308</v>
      </c>
      <c r="D133" s="222">
        <f>+C133+C134</f>
        <v>2627</v>
      </c>
      <c r="E133" s="100">
        <v>854</v>
      </c>
      <c r="F133" s="222">
        <f>+E133+E134</f>
        <v>1763</v>
      </c>
      <c r="G133" s="100">
        <v>645</v>
      </c>
      <c r="H133" s="222">
        <f>+G133+G134</f>
        <v>1257</v>
      </c>
    </row>
    <row r="134" spans="1:28" ht="18.75" x14ac:dyDescent="0.25">
      <c r="A134" s="227"/>
      <c r="B134" s="105">
        <v>2</v>
      </c>
      <c r="C134" s="99">
        <v>1319</v>
      </c>
      <c r="D134" s="223"/>
      <c r="E134" s="99">
        <v>909</v>
      </c>
      <c r="F134" s="223"/>
      <c r="G134" s="99">
        <v>612</v>
      </c>
      <c r="H134" s="223"/>
    </row>
    <row r="135" spans="1:28" ht="18.75" x14ac:dyDescent="0.25">
      <c r="A135" s="254">
        <v>2022</v>
      </c>
      <c r="B135" s="107">
        <v>1</v>
      </c>
      <c r="C135" s="101">
        <v>1339</v>
      </c>
      <c r="D135" s="271">
        <f>+C135+C136</f>
        <v>2371</v>
      </c>
      <c r="E135" s="101">
        <v>675</v>
      </c>
      <c r="F135" s="271">
        <f>+E135+E136</f>
        <v>1482</v>
      </c>
      <c r="G135" s="101">
        <v>636</v>
      </c>
      <c r="H135" s="271">
        <f>+G135+G136</f>
        <v>1075</v>
      </c>
    </row>
    <row r="136" spans="1:28" ht="19.5" thickBot="1" x14ac:dyDescent="0.3">
      <c r="A136" s="255"/>
      <c r="B136" s="108">
        <v>2</v>
      </c>
      <c r="C136" s="102">
        <v>1032</v>
      </c>
      <c r="D136" s="272"/>
      <c r="E136" s="102">
        <v>807</v>
      </c>
      <c r="F136" s="272"/>
      <c r="G136" s="102">
        <v>439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55</v>
      </c>
      <c r="F141" s="110">
        <f t="shared" si="9"/>
        <v>99</v>
      </c>
      <c r="G141" s="110">
        <f t="shared" si="9"/>
        <v>86</v>
      </c>
      <c r="H141" s="110">
        <f t="shared" si="9"/>
        <v>0</v>
      </c>
      <c r="I141" s="111">
        <f t="shared" si="9"/>
        <v>0</v>
      </c>
      <c r="J141" s="229">
        <f>+SUM(B141:I141)</f>
        <v>240</v>
      </c>
      <c r="M141" s="3">
        <v>0</v>
      </c>
      <c r="N141" s="22">
        <v>0</v>
      </c>
      <c r="O141" s="22">
        <v>0</v>
      </c>
      <c r="P141" s="22">
        <v>55</v>
      </c>
      <c r="Q141" s="22">
        <v>99</v>
      </c>
      <c r="R141" s="22">
        <v>86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0.22916666666666666</v>
      </c>
      <c r="F142" s="113">
        <f>+IF($J$141=0,"",(F141/$J$141))</f>
        <v>0.41249999999999998</v>
      </c>
      <c r="G142" s="113">
        <f t="shared" si="10"/>
        <v>0.35833333333333334</v>
      </c>
      <c r="H142" s="113">
        <f t="shared" si="10"/>
        <v>0</v>
      </c>
      <c r="I142" s="114">
        <f>+IF($J$141=0,"",(I141/$J$141))</f>
        <v>0</v>
      </c>
      <c r="J142" s="230"/>
      <c r="M142" s="3">
        <v>12</v>
      </c>
      <c r="N142" s="22">
        <v>2</v>
      </c>
      <c r="O142" s="22">
        <v>1</v>
      </c>
      <c r="P142" s="22">
        <v>52</v>
      </c>
      <c r="Q142" s="22">
        <v>81</v>
      </c>
      <c r="R142" s="22">
        <v>83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12</v>
      </c>
      <c r="C143" s="116">
        <f t="shared" ref="C143:I143" si="11">+N142</f>
        <v>2</v>
      </c>
      <c r="D143" s="116">
        <f t="shared" si="11"/>
        <v>1</v>
      </c>
      <c r="E143" s="116">
        <f t="shared" si="11"/>
        <v>52</v>
      </c>
      <c r="F143" s="116">
        <f t="shared" si="11"/>
        <v>81</v>
      </c>
      <c r="G143" s="116">
        <f t="shared" si="11"/>
        <v>83</v>
      </c>
      <c r="H143" s="116">
        <f t="shared" si="11"/>
        <v>2</v>
      </c>
      <c r="I143" s="117">
        <f t="shared" si="11"/>
        <v>0</v>
      </c>
      <c r="J143" s="224">
        <f>+SUM(B143:I143)</f>
        <v>233</v>
      </c>
      <c r="M143" s="3">
        <v>8</v>
      </c>
      <c r="N143" s="22">
        <v>1</v>
      </c>
      <c r="O143" s="22">
        <v>2</v>
      </c>
      <c r="P143" s="22">
        <v>54</v>
      </c>
      <c r="Q143" s="22">
        <v>74</v>
      </c>
      <c r="R143" s="22">
        <v>97</v>
      </c>
      <c r="S143" s="22">
        <v>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5.1502145922746781E-2</v>
      </c>
      <c r="C144" s="119">
        <f t="shared" ref="C144:I144" si="12">+IF($J$143=0,"",(C143/$J$143))</f>
        <v>8.5836909871244635E-3</v>
      </c>
      <c r="D144" s="119">
        <f t="shared" si="12"/>
        <v>4.2918454935622317E-3</v>
      </c>
      <c r="E144" s="119">
        <f t="shared" si="12"/>
        <v>0.22317596566523606</v>
      </c>
      <c r="F144" s="119">
        <f t="shared" si="12"/>
        <v>0.34763948497854075</v>
      </c>
      <c r="G144" s="119">
        <f t="shared" si="12"/>
        <v>0.35622317596566522</v>
      </c>
      <c r="H144" s="119">
        <f t="shared" si="12"/>
        <v>8.5836909871244635E-3</v>
      </c>
      <c r="I144" s="120">
        <f t="shared" si="12"/>
        <v>0</v>
      </c>
      <c r="J144" s="225"/>
      <c r="M144" s="3">
        <v>7</v>
      </c>
      <c r="N144" s="3">
        <v>1</v>
      </c>
      <c r="O144" s="3">
        <v>1</v>
      </c>
      <c r="P144" s="3">
        <v>45</v>
      </c>
      <c r="Q144" s="3">
        <v>77</v>
      </c>
      <c r="R144" s="3">
        <v>134</v>
      </c>
      <c r="S144" s="3">
        <v>8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8</v>
      </c>
      <c r="C145" s="116">
        <f t="shared" ref="C145:I145" si="13">+N143</f>
        <v>1</v>
      </c>
      <c r="D145" s="116">
        <f t="shared" si="13"/>
        <v>2</v>
      </c>
      <c r="E145" s="116">
        <f t="shared" si="13"/>
        <v>54</v>
      </c>
      <c r="F145" s="116">
        <f t="shared" si="13"/>
        <v>74</v>
      </c>
      <c r="G145" s="116">
        <f t="shared" si="13"/>
        <v>97</v>
      </c>
      <c r="H145" s="116">
        <f t="shared" si="13"/>
        <v>2</v>
      </c>
      <c r="I145" s="117">
        <f t="shared" si="13"/>
        <v>0</v>
      </c>
      <c r="J145" s="224">
        <f>+SUM(B145:I145)</f>
        <v>238</v>
      </c>
      <c r="M145" s="3">
        <v>0</v>
      </c>
      <c r="N145" s="3">
        <v>0</v>
      </c>
      <c r="O145" s="3">
        <v>0</v>
      </c>
      <c r="P145" s="3">
        <v>10</v>
      </c>
      <c r="Q145" s="3">
        <v>51</v>
      </c>
      <c r="R145" s="3">
        <v>164</v>
      </c>
      <c r="S145" s="3">
        <v>9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3.3613445378151259E-2</v>
      </c>
      <c r="C146" s="119">
        <f t="shared" ref="C146:I146" si="14">+IF($J$145=0,"",(C145/$J$145))</f>
        <v>4.2016806722689074E-3</v>
      </c>
      <c r="D146" s="119">
        <f t="shared" si="14"/>
        <v>8.4033613445378148E-3</v>
      </c>
      <c r="E146" s="119">
        <f t="shared" si="14"/>
        <v>0.22689075630252101</v>
      </c>
      <c r="F146" s="119">
        <f t="shared" si="14"/>
        <v>0.31092436974789917</v>
      </c>
      <c r="G146" s="119">
        <f t="shared" si="14"/>
        <v>0.40756302521008403</v>
      </c>
      <c r="H146" s="119">
        <f t="shared" si="14"/>
        <v>8.4033613445378148E-3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16</v>
      </c>
      <c r="Q146" s="3">
        <v>49</v>
      </c>
      <c r="R146" s="3">
        <v>129</v>
      </c>
      <c r="S146" s="3">
        <v>9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7</v>
      </c>
      <c r="C147" s="116">
        <f t="shared" ref="C147:I147" si="15">+N144</f>
        <v>1</v>
      </c>
      <c r="D147" s="116">
        <f t="shared" si="15"/>
        <v>1</v>
      </c>
      <c r="E147" s="116">
        <f t="shared" si="15"/>
        <v>45</v>
      </c>
      <c r="F147" s="116">
        <f t="shared" si="15"/>
        <v>77</v>
      </c>
      <c r="G147" s="116">
        <f t="shared" si="15"/>
        <v>134</v>
      </c>
      <c r="H147" s="116">
        <f t="shared" si="15"/>
        <v>8</v>
      </c>
      <c r="I147" s="117">
        <f t="shared" si="15"/>
        <v>0</v>
      </c>
      <c r="J147" s="224">
        <f>+SUM(B147:I147)</f>
        <v>273</v>
      </c>
      <c r="M147" s="3">
        <v>0</v>
      </c>
      <c r="N147" s="3">
        <v>0</v>
      </c>
      <c r="O147" s="3">
        <v>1</v>
      </c>
      <c r="P147" s="3">
        <v>14</v>
      </c>
      <c r="Q147" s="3">
        <v>64</v>
      </c>
      <c r="R147" s="3">
        <v>161</v>
      </c>
      <c r="S147" s="3">
        <v>10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2.564102564102564E-2</v>
      </c>
      <c r="C148" s="119">
        <f t="shared" ref="C148:I148" si="16">+IF($J$147=0,"",(C147/$J$147))</f>
        <v>3.663003663003663E-3</v>
      </c>
      <c r="D148" s="119">
        <f t="shared" si="16"/>
        <v>3.663003663003663E-3</v>
      </c>
      <c r="E148" s="119">
        <f t="shared" si="16"/>
        <v>0.16483516483516483</v>
      </c>
      <c r="F148" s="119">
        <f t="shared" si="16"/>
        <v>0.28205128205128205</v>
      </c>
      <c r="G148" s="119">
        <f t="shared" si="16"/>
        <v>0.49084249084249082</v>
      </c>
      <c r="H148" s="119">
        <f t="shared" si="16"/>
        <v>2.9304029304029304E-2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10</v>
      </c>
      <c r="F149" s="116">
        <f t="shared" si="17"/>
        <v>51</v>
      </c>
      <c r="G149" s="116">
        <f t="shared" si="17"/>
        <v>164</v>
      </c>
      <c r="H149" s="116">
        <f t="shared" si="17"/>
        <v>9</v>
      </c>
      <c r="I149" s="117">
        <f t="shared" si="17"/>
        <v>0</v>
      </c>
      <c r="J149" s="224">
        <f>+SUM(B149:I149)</f>
        <v>234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4.2735042735042736E-2</v>
      </c>
      <c r="F150" s="119">
        <f t="shared" si="18"/>
        <v>0.21794871794871795</v>
      </c>
      <c r="G150" s="119">
        <f t="shared" si="18"/>
        <v>0.70085470085470081</v>
      </c>
      <c r="H150" s="119">
        <f t="shared" si="18"/>
        <v>3.8461538461538464E-2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16</v>
      </c>
      <c r="F151" s="116">
        <f t="shared" si="19"/>
        <v>49</v>
      </c>
      <c r="G151" s="116">
        <f t="shared" si="19"/>
        <v>129</v>
      </c>
      <c r="H151" s="116">
        <f t="shared" si="19"/>
        <v>9</v>
      </c>
      <c r="I151" s="117">
        <f t="shared" si="19"/>
        <v>0</v>
      </c>
      <c r="J151" s="224">
        <f>+SUM(B151:I151)</f>
        <v>203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7.8817733990147784E-2</v>
      </c>
      <c r="F152" s="119">
        <f t="shared" si="20"/>
        <v>0.2413793103448276</v>
      </c>
      <c r="G152" s="119">
        <f t="shared" si="20"/>
        <v>0.6354679802955665</v>
      </c>
      <c r="H152" s="119">
        <f t="shared" si="20"/>
        <v>4.4334975369458129E-2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1</v>
      </c>
      <c r="E153" s="122">
        <f t="shared" si="21"/>
        <v>14</v>
      </c>
      <c r="F153" s="122">
        <f t="shared" si="21"/>
        <v>64</v>
      </c>
      <c r="G153" s="122">
        <f t="shared" si="21"/>
        <v>161</v>
      </c>
      <c r="H153" s="122">
        <f t="shared" si="21"/>
        <v>10</v>
      </c>
      <c r="I153" s="123">
        <f t="shared" si="21"/>
        <v>0</v>
      </c>
      <c r="J153" s="235">
        <f>+SUM(B153:I153)</f>
        <v>250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4.0000000000000001E-3</v>
      </c>
      <c r="E154" s="125">
        <f t="shared" si="22"/>
        <v>5.6000000000000001E-2</v>
      </c>
      <c r="F154" s="125">
        <f t="shared" si="22"/>
        <v>0.25600000000000001</v>
      </c>
      <c r="G154" s="125">
        <f t="shared" si="22"/>
        <v>0.64400000000000002</v>
      </c>
      <c r="H154" s="125">
        <f t="shared" si="22"/>
        <v>0.04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30</v>
      </c>
      <c r="C159" s="83">
        <f t="shared" ref="C159:E159" si="23">+N159</f>
        <v>12</v>
      </c>
      <c r="D159" s="83">
        <f t="shared" si="23"/>
        <v>198</v>
      </c>
      <c r="E159" s="110">
        <f t="shared" si="23"/>
        <v>0</v>
      </c>
      <c r="F159" s="229">
        <f>+SUM(B159:E159)</f>
        <v>240</v>
      </c>
      <c r="G159" s="83">
        <f>Q159</f>
        <v>145</v>
      </c>
      <c r="H159" s="110">
        <f>R159</f>
        <v>95</v>
      </c>
      <c r="I159" s="229">
        <f>+SUM(G159:H159)</f>
        <v>240</v>
      </c>
      <c r="J159" s="34"/>
      <c r="M159" s="3">
        <v>30</v>
      </c>
      <c r="N159" s="3">
        <v>12</v>
      </c>
      <c r="O159" s="3">
        <v>198</v>
      </c>
      <c r="P159" s="3">
        <v>0</v>
      </c>
      <c r="Q159" s="3">
        <v>145</v>
      </c>
      <c r="R159" s="3">
        <v>95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0.125</v>
      </c>
      <c r="C160" s="30">
        <f t="shared" ref="C160:E160" si="24">+IF($F$159=0,"",(C159/$F$159))</f>
        <v>0.05</v>
      </c>
      <c r="D160" s="30">
        <f t="shared" si="24"/>
        <v>0.82499999999999996</v>
      </c>
      <c r="E160" s="113">
        <f t="shared" si="24"/>
        <v>0</v>
      </c>
      <c r="F160" s="230"/>
      <c r="G160" s="30">
        <f>+IF($I$159=0,"",(G159/$I$159))</f>
        <v>0.60416666666666663</v>
      </c>
      <c r="H160" s="113">
        <f>+IF($I$159=0,"",(H159/$I$159))</f>
        <v>0.39583333333333331</v>
      </c>
      <c r="I160" s="230"/>
      <c r="J160" s="34"/>
      <c r="M160" s="3">
        <v>88</v>
      </c>
      <c r="N160" s="3">
        <v>17</v>
      </c>
      <c r="O160" s="3">
        <v>128</v>
      </c>
      <c r="P160" s="3">
        <v>0</v>
      </c>
      <c r="Q160" s="3">
        <v>141</v>
      </c>
      <c r="R160" s="3">
        <v>92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88</v>
      </c>
      <c r="C161" s="25">
        <f t="shared" ref="C161:E161" si="25">+N160</f>
        <v>17</v>
      </c>
      <c r="D161" s="25">
        <f t="shared" si="25"/>
        <v>128</v>
      </c>
      <c r="E161" s="116">
        <f t="shared" si="25"/>
        <v>0</v>
      </c>
      <c r="F161" s="224">
        <f>+SUM(B161:E161)</f>
        <v>233</v>
      </c>
      <c r="G161" s="25">
        <f>Q160</f>
        <v>141</v>
      </c>
      <c r="H161" s="116">
        <f>R160</f>
        <v>92</v>
      </c>
      <c r="I161" s="224">
        <f>+SUM(G161:H161)</f>
        <v>233</v>
      </c>
      <c r="J161" s="34"/>
      <c r="M161" s="3">
        <v>83</v>
      </c>
      <c r="N161" s="3">
        <v>31</v>
      </c>
      <c r="O161" s="3">
        <v>124</v>
      </c>
      <c r="P161" s="3">
        <v>0</v>
      </c>
      <c r="Q161" s="3">
        <v>138</v>
      </c>
      <c r="R161" s="3">
        <v>100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0.37768240343347642</v>
      </c>
      <c r="C162" s="29">
        <f t="shared" ref="C162:E162" si="26">+IF($F$161=0,"",(C161/$F$161))</f>
        <v>7.2961373390557943E-2</v>
      </c>
      <c r="D162" s="29">
        <f t="shared" si="26"/>
        <v>0.54935622317596566</v>
      </c>
      <c r="E162" s="119">
        <f t="shared" si="26"/>
        <v>0</v>
      </c>
      <c r="F162" s="225"/>
      <c r="G162" s="29">
        <f>+IF($I$161=0,"",(G161/$I$161))</f>
        <v>0.60515021459227469</v>
      </c>
      <c r="H162" s="119">
        <f>+IF($I$161=0,"",(H161/$I$161))</f>
        <v>0.39484978540772531</v>
      </c>
      <c r="I162" s="225"/>
      <c r="J162" s="34"/>
      <c r="M162" s="3">
        <v>74</v>
      </c>
      <c r="N162" s="3">
        <v>48</v>
      </c>
      <c r="O162" s="3">
        <v>151</v>
      </c>
      <c r="P162" s="3">
        <v>0</v>
      </c>
      <c r="Q162" s="3">
        <v>149</v>
      </c>
      <c r="R162" s="3">
        <v>124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83</v>
      </c>
      <c r="C163" s="25">
        <f t="shared" ref="C163:E163" si="27">+N161</f>
        <v>31</v>
      </c>
      <c r="D163" s="25">
        <f t="shared" si="27"/>
        <v>124</v>
      </c>
      <c r="E163" s="116">
        <f t="shared" si="27"/>
        <v>0</v>
      </c>
      <c r="F163" s="224">
        <f>+SUM(B163:E163)</f>
        <v>238</v>
      </c>
      <c r="G163" s="25">
        <f>Q161</f>
        <v>138</v>
      </c>
      <c r="H163" s="116">
        <f>R161</f>
        <v>100</v>
      </c>
      <c r="I163" s="224">
        <f>+SUM(G163:H163)</f>
        <v>238</v>
      </c>
      <c r="J163" s="34"/>
      <c r="M163" s="3">
        <v>32</v>
      </c>
      <c r="N163" s="3">
        <v>38</v>
      </c>
      <c r="O163" s="3">
        <v>164</v>
      </c>
      <c r="P163" s="3">
        <v>0</v>
      </c>
      <c r="Q163" s="3">
        <v>145</v>
      </c>
      <c r="R163" s="3">
        <v>89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0.34873949579831931</v>
      </c>
      <c r="C164" s="29">
        <f t="shared" ref="C164:E164" si="28">+IF($F$163=0,"",(C163/$F$163))</f>
        <v>0.13025210084033614</v>
      </c>
      <c r="D164" s="29">
        <f t="shared" si="28"/>
        <v>0.52100840336134457</v>
      </c>
      <c r="E164" s="119">
        <f t="shared" si="28"/>
        <v>0</v>
      </c>
      <c r="F164" s="225"/>
      <c r="G164" s="29">
        <f>+IF($I$163=0,"",(G163/$I$163))</f>
        <v>0.57983193277310929</v>
      </c>
      <c r="H164" s="119">
        <f>+IF($I$163=0,"",(H163/$I$163))</f>
        <v>0.42016806722689076</v>
      </c>
      <c r="I164" s="225"/>
      <c r="J164" s="34"/>
      <c r="M164" s="3">
        <v>11</v>
      </c>
      <c r="N164" s="3">
        <v>20</v>
      </c>
      <c r="O164" s="3">
        <v>172</v>
      </c>
      <c r="P164" s="3">
        <v>0</v>
      </c>
      <c r="Q164" s="3">
        <v>129</v>
      </c>
      <c r="R164" s="3">
        <v>74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74</v>
      </c>
      <c r="C165" s="19">
        <f t="shared" ref="C165:E165" si="29">+N162</f>
        <v>48</v>
      </c>
      <c r="D165" s="19">
        <f t="shared" si="29"/>
        <v>151</v>
      </c>
      <c r="E165" s="122">
        <f t="shared" si="29"/>
        <v>0</v>
      </c>
      <c r="F165" s="224">
        <f>+SUM(B165:E165)</f>
        <v>273</v>
      </c>
      <c r="G165" s="25">
        <f>Q162</f>
        <v>149</v>
      </c>
      <c r="H165" s="116">
        <f>R162</f>
        <v>124</v>
      </c>
      <c r="I165" s="224">
        <f>+SUM(G165:H165)</f>
        <v>273</v>
      </c>
      <c r="J165" s="34"/>
      <c r="M165" s="3">
        <v>26</v>
      </c>
      <c r="N165" s="3">
        <v>27</v>
      </c>
      <c r="O165" s="3">
        <v>197</v>
      </c>
      <c r="P165" s="3">
        <v>0</v>
      </c>
      <c r="Q165" s="3">
        <v>157</v>
      </c>
      <c r="R165" s="3">
        <v>93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0.27106227106227104</v>
      </c>
      <c r="C166" s="29">
        <f>+IF($F$165=0,"",(C165/$F$165))</f>
        <v>0.17582417582417584</v>
      </c>
      <c r="D166" s="29">
        <f t="shared" ref="D166:E166" si="30">+IF($F$165=0,"",(D165/$F$165))</f>
        <v>0.55311355311355315</v>
      </c>
      <c r="E166" s="119">
        <f t="shared" si="30"/>
        <v>0</v>
      </c>
      <c r="F166" s="225"/>
      <c r="G166" s="29">
        <f>+IF($I$165=0,"",(G165/$I$165))</f>
        <v>0.54578754578754574</v>
      </c>
      <c r="H166" s="119">
        <f>+IF($I$165=0,"",(H165/$I$165))</f>
        <v>0.45421245421245421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32</v>
      </c>
      <c r="C167" s="19">
        <f t="shared" ref="C167:E167" si="31">+N163</f>
        <v>38</v>
      </c>
      <c r="D167" s="19">
        <f t="shared" si="31"/>
        <v>164</v>
      </c>
      <c r="E167" s="122">
        <f t="shared" si="31"/>
        <v>0</v>
      </c>
      <c r="F167" s="224">
        <f>+SUM(B167:E167)</f>
        <v>234</v>
      </c>
      <c r="G167" s="25">
        <f>Q163</f>
        <v>145</v>
      </c>
      <c r="H167" s="116">
        <f>R163</f>
        <v>89</v>
      </c>
      <c r="I167" s="224">
        <f>+SUM(G167:H167)</f>
        <v>234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0.13675213675213677</v>
      </c>
      <c r="C168" s="29">
        <f>+IF($F$167=0,"",(C167/$F$167))</f>
        <v>0.1623931623931624</v>
      </c>
      <c r="D168" s="29">
        <f>+IF($F$167=0,"",(D167/$F$167))</f>
        <v>0.70085470085470081</v>
      </c>
      <c r="E168" s="119">
        <f>+IF($F$167=0,"",(E167/$F$167))</f>
        <v>0</v>
      </c>
      <c r="F168" s="225"/>
      <c r="G168" s="29">
        <f>+IF($I$167=0,"",(G167/$I$167))</f>
        <v>0.61965811965811968</v>
      </c>
      <c r="H168" s="119">
        <f>+IF($I$167=0,"",(H167/$I$167))</f>
        <v>0.38034188034188032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11</v>
      </c>
      <c r="C169" s="19">
        <f t="shared" ref="C169:E169" si="32">+N164</f>
        <v>20</v>
      </c>
      <c r="D169" s="19">
        <f t="shared" si="32"/>
        <v>172</v>
      </c>
      <c r="E169" s="122">
        <f t="shared" si="32"/>
        <v>0</v>
      </c>
      <c r="F169" s="224">
        <f>+SUM(B169:E169)</f>
        <v>203</v>
      </c>
      <c r="G169" s="25">
        <f>Q164</f>
        <v>129</v>
      </c>
      <c r="H169" s="116">
        <f>R164</f>
        <v>74</v>
      </c>
      <c r="I169" s="220">
        <f>+SUM(G169:H169)</f>
        <v>203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5.4187192118226604E-2</v>
      </c>
      <c r="C170" s="29">
        <f>+IF($F$169=0,"",(C169/$F$169))</f>
        <v>9.8522167487684734E-2</v>
      </c>
      <c r="D170" s="29">
        <f>+IF($F$169=0,"",(D169/$F$169))</f>
        <v>0.84729064039408863</v>
      </c>
      <c r="E170" s="119">
        <f>+IF($F$169=0,"",(E169/$F$169))</f>
        <v>0</v>
      </c>
      <c r="F170" s="225"/>
      <c r="G170" s="29">
        <f>+IF($I$169=0,"",(G169/$I$169))</f>
        <v>0.6354679802955665</v>
      </c>
      <c r="H170" s="119">
        <f>+IF($I$169=0,"",(H169/$I$169))</f>
        <v>0.3645320197044335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26</v>
      </c>
      <c r="C171" s="19">
        <f t="shared" ref="C171:E171" si="33">+N165</f>
        <v>27</v>
      </c>
      <c r="D171" s="19">
        <f t="shared" si="33"/>
        <v>197</v>
      </c>
      <c r="E171" s="122">
        <f t="shared" si="33"/>
        <v>0</v>
      </c>
      <c r="F171" s="235">
        <f>+SUM(B171:E171)</f>
        <v>250</v>
      </c>
      <c r="G171" s="19">
        <f>Q165</f>
        <v>157</v>
      </c>
      <c r="H171" s="122">
        <f>R165</f>
        <v>93</v>
      </c>
      <c r="I171" s="235">
        <f>+SUM(G171:H171)</f>
        <v>250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0.104</v>
      </c>
      <c r="C172" s="127">
        <f t="shared" ref="C172:E172" si="34">+IF($F$171=0,"",(C171/$F$171))</f>
        <v>0.108</v>
      </c>
      <c r="D172" s="127">
        <f t="shared" si="34"/>
        <v>0.78800000000000003</v>
      </c>
      <c r="E172" s="125">
        <f t="shared" si="34"/>
        <v>0</v>
      </c>
      <c r="F172" s="236"/>
      <c r="G172" s="127">
        <f>+IF($I$171=0,"",(G171/$I$171))</f>
        <v>0.628</v>
      </c>
      <c r="H172" s="125">
        <f>+IF($I$171=0,"",(H171/$I$171))</f>
        <v>0.372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28</v>
      </c>
      <c r="C178" s="19">
        <f t="shared" ref="C178:G178" si="35">+N178</f>
        <v>200</v>
      </c>
      <c r="D178" s="19">
        <f t="shared" si="35"/>
        <v>12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240</v>
      </c>
      <c r="I178" s="21"/>
      <c r="J178" s="21"/>
      <c r="K178" s="3"/>
      <c r="L178" s="3"/>
      <c r="M178" s="3">
        <v>28</v>
      </c>
      <c r="N178" s="3">
        <v>200</v>
      </c>
      <c r="O178" s="43">
        <v>12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0.11666666666666667</v>
      </c>
      <c r="C179" s="30">
        <f t="shared" ref="C179:G179" si="36">+IF($H$178=0,"",(C178/$H$178))</f>
        <v>0.83333333333333337</v>
      </c>
      <c r="D179" s="30">
        <f t="shared" si="36"/>
        <v>0.05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17</v>
      </c>
      <c r="N179" s="3">
        <v>128</v>
      </c>
      <c r="O179" s="43">
        <v>84</v>
      </c>
      <c r="P179" s="43">
        <v>4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17</v>
      </c>
      <c r="C180" s="25">
        <f t="shared" ref="C180:G180" si="37">+N179</f>
        <v>128</v>
      </c>
      <c r="D180" s="25">
        <f t="shared" si="37"/>
        <v>84</v>
      </c>
      <c r="E180" s="25">
        <f t="shared" si="37"/>
        <v>4</v>
      </c>
      <c r="F180" s="25">
        <f t="shared" si="37"/>
        <v>0</v>
      </c>
      <c r="G180" s="116">
        <f t="shared" si="37"/>
        <v>0</v>
      </c>
      <c r="H180" s="224">
        <f>+SUM(B180:G180)</f>
        <v>233</v>
      </c>
      <c r="I180" s="20"/>
      <c r="J180" s="20"/>
      <c r="K180" s="3"/>
      <c r="L180" s="3"/>
      <c r="M180" s="3">
        <v>17</v>
      </c>
      <c r="N180" s="3">
        <v>138</v>
      </c>
      <c r="O180" s="43">
        <v>81</v>
      </c>
      <c r="P180" s="43">
        <v>2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7.2961373390557943E-2</v>
      </c>
      <c r="C181" s="29">
        <f t="shared" ref="C181:G181" si="38">+IF($H$180=0,"",(C180/$H$180))</f>
        <v>0.54935622317596566</v>
      </c>
      <c r="D181" s="29">
        <f t="shared" si="38"/>
        <v>0.36051502145922748</v>
      </c>
      <c r="E181" s="29">
        <f t="shared" si="38"/>
        <v>1.7167381974248927E-2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27</v>
      </c>
      <c r="N181" s="3">
        <v>172</v>
      </c>
      <c r="O181" s="43">
        <v>74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17</v>
      </c>
      <c r="C182" s="25">
        <f t="shared" ref="C182:G182" si="39">+N180</f>
        <v>138</v>
      </c>
      <c r="D182" s="25">
        <f t="shared" si="39"/>
        <v>81</v>
      </c>
      <c r="E182" s="25">
        <f t="shared" si="39"/>
        <v>2</v>
      </c>
      <c r="F182" s="25">
        <f t="shared" si="39"/>
        <v>0</v>
      </c>
      <c r="G182" s="116">
        <f t="shared" si="39"/>
        <v>0</v>
      </c>
      <c r="H182" s="224">
        <f>+SUM(B182:G182)</f>
        <v>238</v>
      </c>
      <c r="I182" s="20"/>
      <c r="J182" s="20"/>
      <c r="K182" s="3"/>
      <c r="L182" s="3"/>
      <c r="M182" s="3">
        <v>33</v>
      </c>
      <c r="N182" s="3">
        <v>201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7.1428571428571425E-2</v>
      </c>
      <c r="C183" s="29">
        <f t="shared" ref="C183:G183" si="40">+IF($H$182=0,"",(C182/$H$182))</f>
        <v>0.57983193277310929</v>
      </c>
      <c r="D183" s="29">
        <f t="shared" si="40"/>
        <v>0.34033613445378152</v>
      </c>
      <c r="E183" s="29">
        <f t="shared" si="40"/>
        <v>8.4033613445378148E-3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45</v>
      </c>
      <c r="N183" s="3">
        <v>158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27</v>
      </c>
      <c r="C184" s="25">
        <f t="shared" ref="C184:G184" si="41">+N181</f>
        <v>172</v>
      </c>
      <c r="D184" s="25">
        <f t="shared" si="41"/>
        <v>74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273</v>
      </c>
      <c r="I184" s="20"/>
      <c r="J184" s="20"/>
      <c r="K184" s="20"/>
      <c r="L184" s="20"/>
      <c r="M184" s="3">
        <v>68</v>
      </c>
      <c r="N184" s="3">
        <v>160</v>
      </c>
      <c r="O184" s="43">
        <v>22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9.8901098901098897E-2</v>
      </c>
      <c r="C185" s="29">
        <f t="shared" ref="C185:G185" si="42">+IF($H$184=0,"",(C184/$H$184))</f>
        <v>0.63003663003663002</v>
      </c>
      <c r="D185" s="29">
        <f t="shared" si="42"/>
        <v>0.27106227106227104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33</v>
      </c>
      <c r="C186" s="25">
        <f t="shared" ref="C186:G186" si="43">N182</f>
        <v>201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234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0.14102564102564102</v>
      </c>
      <c r="C187" s="29">
        <f t="shared" si="44"/>
        <v>0.85897435897435892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45</v>
      </c>
      <c r="C188" s="25">
        <f t="shared" ref="C188:G188" si="45">N183</f>
        <v>158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203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0.22167487684729065</v>
      </c>
      <c r="C189" s="29">
        <f t="shared" si="46"/>
        <v>0.77832512315270941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68</v>
      </c>
      <c r="C190" s="25">
        <f t="shared" ref="C190:G190" si="47">N184</f>
        <v>160</v>
      </c>
      <c r="D190" s="25">
        <f t="shared" si="47"/>
        <v>22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250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0.27200000000000002</v>
      </c>
      <c r="C191" s="127">
        <f>+IF($H$190=0,"",(C190/$H$190))</f>
        <v>0.64</v>
      </c>
      <c r="D191" s="127">
        <f t="shared" ref="D191:G191" si="48">+IF($H$190=0,"",(D190/$H$190))</f>
        <v>8.7999999999999995E-2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6</v>
      </c>
      <c r="K197" s="33">
        <v>2</v>
      </c>
      <c r="L197" s="33">
        <v>0</v>
      </c>
      <c r="M197" s="70">
        <v>1</v>
      </c>
      <c r="AK197" s="1"/>
    </row>
    <row r="198" spans="1:37" ht="18.75" x14ac:dyDescent="0.25">
      <c r="A198" s="241" t="s">
        <v>4</v>
      </c>
      <c r="B198" s="242"/>
      <c r="C198" s="69">
        <v>828</v>
      </c>
      <c r="D198" s="15">
        <v>509</v>
      </c>
      <c r="E198" s="15">
        <v>814</v>
      </c>
      <c r="F198" s="15">
        <v>840</v>
      </c>
      <c r="G198" s="15">
        <v>841</v>
      </c>
      <c r="H198" s="28">
        <v>634</v>
      </c>
      <c r="I198" s="28">
        <v>541</v>
      </c>
      <c r="J198" s="33">
        <v>680</v>
      </c>
      <c r="K198" s="33">
        <v>632</v>
      </c>
      <c r="L198" s="33">
        <v>633</v>
      </c>
      <c r="M198" s="70">
        <v>611</v>
      </c>
      <c r="AK198" s="1"/>
    </row>
    <row r="199" spans="1:37" ht="18.75" x14ac:dyDescent="0.25">
      <c r="A199" s="241" t="s">
        <v>5</v>
      </c>
      <c r="B199" s="242"/>
      <c r="C199" s="69">
        <v>147</v>
      </c>
      <c r="D199" s="15">
        <v>163</v>
      </c>
      <c r="E199" s="15">
        <v>45</v>
      </c>
      <c r="F199" s="15">
        <v>36</v>
      </c>
      <c r="G199" s="15">
        <v>166</v>
      </c>
      <c r="H199" s="28">
        <v>94</v>
      </c>
      <c r="I199" s="28">
        <v>268</v>
      </c>
      <c r="J199" s="33">
        <v>177</v>
      </c>
      <c r="K199" s="33">
        <v>256</v>
      </c>
      <c r="L199" s="33">
        <v>161</v>
      </c>
      <c r="M199" s="70">
        <v>58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975</v>
      </c>
      <c r="D202" s="158">
        <f t="shared" si="49"/>
        <v>672</v>
      </c>
      <c r="E202" s="158">
        <f t="shared" si="49"/>
        <v>859</v>
      </c>
      <c r="F202" s="158">
        <f t="shared" si="49"/>
        <v>876</v>
      </c>
      <c r="G202" s="158">
        <f t="shared" si="49"/>
        <v>1007</v>
      </c>
      <c r="H202" s="158">
        <f t="shared" si="49"/>
        <v>728</v>
      </c>
      <c r="I202" s="158">
        <f t="shared" si="49"/>
        <v>809</v>
      </c>
      <c r="J202" s="158">
        <f t="shared" si="49"/>
        <v>863</v>
      </c>
      <c r="K202" s="158">
        <f t="shared" ref="K202:L202" si="50">+SUM(K196:K201)</f>
        <v>890</v>
      </c>
      <c r="L202" s="158">
        <f t="shared" si="50"/>
        <v>794</v>
      </c>
      <c r="M202" s="179">
        <f>+SUM(M196:M201)</f>
        <v>670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>
        <v>0.83333333333333337</v>
      </c>
      <c r="K209" s="202"/>
      <c r="L209" s="186">
        <v>0.5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0.88347205707491083</v>
      </c>
      <c r="E210" s="187"/>
      <c r="F210" s="186">
        <v>0.83860759493670889</v>
      </c>
      <c r="G210" s="187"/>
      <c r="H210" s="186">
        <v>0.8557377049180328</v>
      </c>
      <c r="I210" s="186"/>
      <c r="J210" s="194">
        <v>0.73855243722304287</v>
      </c>
      <c r="K210" s="202"/>
      <c r="L210" s="186">
        <v>0.78696343402225755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0.90853658536585369</v>
      </c>
      <c r="E211" s="187"/>
      <c r="F211" s="186">
        <v>0.96703296703296704</v>
      </c>
      <c r="G211" s="187"/>
      <c r="H211" s="186">
        <v>0.94576271186440675</v>
      </c>
      <c r="I211" s="186"/>
      <c r="J211" s="194">
        <v>0.92485549132947975</v>
      </c>
      <c r="K211" s="202"/>
      <c r="L211" s="186">
        <v>0.92125984251968507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128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129</v>
      </c>
      <c r="G221" s="187"/>
      <c r="H221" s="193" t="s">
        <v>129</v>
      </c>
      <c r="I221" s="187"/>
      <c r="J221" s="193" t="s">
        <v>129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125</v>
      </c>
      <c r="E222" s="187"/>
      <c r="F222" s="193" t="s">
        <v>130</v>
      </c>
      <c r="G222" s="187"/>
      <c r="H222" s="193" t="s">
        <v>130</v>
      </c>
      <c r="I222" s="187"/>
      <c r="J222" s="193" t="s">
        <v>130</v>
      </c>
      <c r="K222" s="187"/>
      <c r="L222" s="193" t="s">
        <v>130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2023-09-02T05:26:40Z</dcterms:modified>
</cp:coreProperties>
</file>