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0A034719-52CF-4592-A0DA-4EE9AF7570B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<sst xmlns="http://schemas.openxmlformats.org/spreadsheetml/2006/main" count="266" uniqueCount="130">
  <si>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</si>
  <si>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</si>
  <si>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</si>
  <si>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</si>
  <si>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</si>
  <si>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</si>
  <si>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</si>
  <si>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</si>
  <si>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</si>
  <si>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</si>
  <si>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</si>
  <si>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</si>
  <si>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</si>
  <si>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</si>
  <si>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</si>
  <si>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</si>
  <si>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</si>
  <si>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</si>
  <si>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</si>
  <si>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</si>
  <si>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</si>
  <si>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</si>
  <si>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</si>
  <si>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</si>
  <si>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</si>
  <si>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</si>
  <si>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</si>
  <si>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</si>
  <si>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</si>
  <si>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</si>
  <si>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</si>
  <si>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</si>
  <si>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</si>
  <si>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</si>
  <si>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</si>
  <si>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</si>
  <si>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</si>
  <si>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</si>
  <si>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</si>
  <si>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</si>
  <si>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</si>
  <si>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</si>
  <si>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</si>
  <si>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</si>
  <si>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</si>
  <si>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</si>
  <si>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</si>
  <si>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</si>
  <si>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</si>
  <si>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</si>
  <si>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</si>
  <si>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</si>
  <si>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</si>
  <si>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</si>
  <si>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</si>
  <si>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</si>
  <si>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</si>
  <si>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</si>
  <si>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</si>
  <si>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</si>
  <si>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</si>
  <si>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</si>
  <si>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</si>
  <si>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</si>
  <si>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</si>
  <si>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</si>
  <si>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</si>
  <si>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</si>
  <si>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</si>
  <si>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</si>
  <si>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</si>
  <si>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</si>
  <si>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</si>
  <si>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</si>
  <si>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</si>
  <si>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</si>
  <si>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</si>
  <si>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</si>
  <si>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</si>
  <si>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</si>
  <si>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</si>
  <si>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</si>
  <si>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</si>
  <si>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</si>
  <si>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</si>
  <si>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</si>
  <si>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</si>
  <si>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</si>
  <si>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</si>
  <si>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</si>
  <si>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</si>
  <si>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</si>
  <si>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</si>
  <si>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</si>
  <si>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</si>
  <si>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</si>
  <si>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</si>
  <si>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</si>
  <si>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</si>
  <si>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</si>
  <si>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</si>
  <si>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</si>
  <si>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</si>
  <si>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</si>
  <si>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</si>
  <si>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</si>
  <si>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</si>
  <si>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</si>
  <si>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</si>
  <si>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</si>
  <si>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</si>
  <si>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</si>
  <si>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</si>
  <si>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</si>
  <si>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</si>
  <si>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</si>
  <si>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</si>
  <si>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</si>
  <si>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</si>
  <si>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</si>
  <si>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</si>
  <si>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</si>
  <si>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</si>
  <si>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3,5 y 4 SMMLV</t>
  </si>
  <si>
    <t>Entre 2 y 2 ,5 SMMLV</t>
  </si>
  <si>
    <t>Entre 5 y 6 SMMLV</t>
  </si>
  <si>
    <t>FUNDACION UNIVERSITARIA SAN MARTIN</t>
  </si>
  <si>
    <t>I.U/E.T</t>
  </si>
  <si>
    <t>NO</t>
  </si>
  <si>
    <t>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</si>
</sst>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SAN MARTIN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127</v>
      </c>
      <c r="D11" s="3">
        <v>1</v>
      </c>
      <c r="E11" s="3" t="s">
        <v>128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SAN MARTIN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5668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5668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8.6395233366434954E-2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0.7848360655737705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26087</v>
      </c>
      <c r="D32" s="56">
        <v>26283</v>
      </c>
      <c r="E32" s="56">
        <v>19158</v>
      </c>
      <c r="F32" s="56">
        <v>8756</v>
      </c>
      <c r="G32" s="56">
        <v>7297</v>
      </c>
      <c r="H32" s="57">
        <v>4936</v>
      </c>
      <c r="I32" s="57">
        <v>3421</v>
      </c>
      <c r="J32" s="58">
        <v>3348</v>
      </c>
      <c r="K32" s="58">
        <v>3874</v>
      </c>
      <c r="L32" s="58">
        <v>4660</v>
      </c>
      <c r="M32" s="61">
        <v>5668</v>
      </c>
    </row>
    <row r="33" spans="1:14" ht="18.75" x14ac:dyDescent="0.25">
      <c r="A33" s="275" t="s">
        <v>24</v>
      </c>
      <c r="B33" s="276"/>
      <c r="C33" s="60">
        <v>218</v>
      </c>
      <c r="D33" s="12">
        <v>197</v>
      </c>
      <c r="E33" s="12">
        <v>111</v>
      </c>
      <c r="F33" s="12">
        <v>52</v>
      </c>
      <c r="G33" s="12">
        <v>28</v>
      </c>
      <c r="H33" s="27">
        <v>5</v>
      </c>
      <c r="I33" s="27">
        <v>3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26305</v>
      </c>
      <c r="D34" s="172">
        <f t="shared" ref="D34:H34" si="0">+SUM(D32:D33)</f>
        <v>26480</v>
      </c>
      <c r="E34" s="172">
        <f t="shared" si="0"/>
        <v>19269</v>
      </c>
      <c r="F34" s="172">
        <f t="shared" si="0"/>
        <v>8808</v>
      </c>
      <c r="G34" s="172">
        <f t="shared" si="0"/>
        <v>7325</v>
      </c>
      <c r="H34" s="175">
        <f t="shared" si="0"/>
        <v>4941</v>
      </c>
      <c r="I34" s="175">
        <f>+SUM(I32:I33)</f>
        <v>3424</v>
      </c>
      <c r="J34" s="166">
        <f>+SUM(J32:J33)</f>
        <v>3348</v>
      </c>
      <c r="K34" s="166">
        <f>+SUM(K32:K33)</f>
        <v>3874</v>
      </c>
      <c r="L34" s="166">
        <f>+SUM(L32:L33)</f>
        <v>4660</v>
      </c>
      <c r="M34" s="167">
        <f>+SUM(M32:M33)</f>
        <v>5668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26087</v>
      </c>
      <c r="D41" s="15">
        <v>26283</v>
      </c>
      <c r="E41" s="15">
        <v>19158</v>
      </c>
      <c r="F41" s="15">
        <v>8756</v>
      </c>
      <c r="G41" s="15">
        <v>7297</v>
      </c>
      <c r="H41" s="28">
        <v>4936</v>
      </c>
      <c r="I41" s="28">
        <v>3421</v>
      </c>
      <c r="J41" s="33">
        <v>3348</v>
      </c>
      <c r="K41" s="33">
        <v>3874</v>
      </c>
      <c r="L41" s="33">
        <v>4660</v>
      </c>
      <c r="M41" s="70">
        <v>5668</v>
      </c>
      <c r="N41" s="42"/>
    </row>
    <row r="42" spans="1:14" ht="18.75" x14ac:dyDescent="0.25">
      <c r="A42" s="241" t="s">
        <v>5</v>
      </c>
      <c r="B42" s="242"/>
      <c r="C42" s="69">
        <v>218</v>
      </c>
      <c r="D42" s="15">
        <v>197</v>
      </c>
      <c r="E42" s="15">
        <v>111</v>
      </c>
      <c r="F42" s="15">
        <v>52</v>
      </c>
      <c r="G42" s="15">
        <v>28</v>
      </c>
      <c r="H42" s="28">
        <v>5</v>
      </c>
      <c r="I42" s="28">
        <v>3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26305</v>
      </c>
      <c r="D45" s="172">
        <f t="shared" ref="D45:I45" si="1">+SUM(D39:D44)</f>
        <v>26480</v>
      </c>
      <c r="E45" s="172">
        <f t="shared" si="1"/>
        <v>19269</v>
      </c>
      <c r="F45" s="172">
        <f t="shared" si="1"/>
        <v>8808</v>
      </c>
      <c r="G45" s="172">
        <f t="shared" si="1"/>
        <v>7325</v>
      </c>
      <c r="H45" s="175">
        <f t="shared" si="1"/>
        <v>4941</v>
      </c>
      <c r="I45" s="175">
        <f t="shared" si="1"/>
        <v>3424</v>
      </c>
      <c r="J45" s="166">
        <f>+SUM(J39:J44)</f>
        <v>3348</v>
      </c>
      <c r="K45" s="166">
        <f>+SUM(K39:K44)</f>
        <v>3874</v>
      </c>
      <c r="L45" s="166">
        <f>+SUM(L39:L44)</f>
        <v>4660</v>
      </c>
      <c r="M45" s="167">
        <f>+SUM(M39:M44)</f>
        <v>5668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621</v>
      </c>
      <c r="D50" s="64">
        <v>674</v>
      </c>
      <c r="E50" s="64">
        <v>501</v>
      </c>
      <c r="F50" s="64">
        <v>241</v>
      </c>
      <c r="G50" s="64">
        <v>201</v>
      </c>
      <c r="H50" s="65">
        <v>122</v>
      </c>
      <c r="I50" s="65">
        <v>73</v>
      </c>
      <c r="J50" s="66">
        <v>148</v>
      </c>
      <c r="K50" s="66">
        <v>334</v>
      </c>
      <c r="L50" s="66">
        <v>457</v>
      </c>
      <c r="M50" s="68">
        <v>623</v>
      </c>
    </row>
    <row r="51" spans="1:13" ht="18.75" x14ac:dyDescent="0.25">
      <c r="A51" s="245" t="s">
        <v>46</v>
      </c>
      <c r="B51" s="246"/>
      <c r="C51" s="69">
        <v>616</v>
      </c>
      <c r="D51" s="15">
        <v>645</v>
      </c>
      <c r="E51" s="15">
        <v>448</v>
      </c>
      <c r="F51" s="15">
        <v>124</v>
      </c>
      <c r="G51" s="15">
        <v>62</v>
      </c>
      <c r="H51" s="28">
        <v>34</v>
      </c>
      <c r="I51" s="28">
        <v>4</v>
      </c>
      <c r="J51" s="33">
        <v>9</v>
      </c>
      <c r="K51" s="33">
        <v>18</v>
      </c>
      <c r="L51" s="33">
        <v>28</v>
      </c>
      <c r="M51" s="70">
        <v>41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5356</v>
      </c>
      <c r="D53" s="15">
        <v>5461</v>
      </c>
      <c r="E53" s="15">
        <v>3844</v>
      </c>
      <c r="F53" s="15">
        <v>1748</v>
      </c>
      <c r="G53" s="15">
        <v>1448</v>
      </c>
      <c r="H53" s="28">
        <v>1125</v>
      </c>
      <c r="I53" s="28">
        <v>1350</v>
      </c>
      <c r="J53" s="33">
        <v>1889</v>
      </c>
      <c r="K53" s="33">
        <v>2413</v>
      </c>
      <c r="L53" s="33">
        <v>2976</v>
      </c>
      <c r="M53" s="70">
        <v>3678</v>
      </c>
    </row>
    <row r="54" spans="1:13" ht="18.75" x14ac:dyDescent="0.25">
      <c r="A54" s="245" t="s">
        <v>48</v>
      </c>
      <c r="B54" s="246"/>
      <c r="C54" s="69">
        <v>741</v>
      </c>
      <c r="D54" s="15">
        <v>773</v>
      </c>
      <c r="E54" s="15">
        <v>631</v>
      </c>
      <c r="F54" s="15">
        <v>303</v>
      </c>
      <c r="G54" s="15">
        <v>135</v>
      </c>
      <c r="H54" s="28">
        <v>73</v>
      </c>
      <c r="I54" s="28">
        <v>32</v>
      </c>
      <c r="J54" s="33">
        <v>42</v>
      </c>
      <c r="K54" s="33">
        <v>81</v>
      </c>
      <c r="L54" s="33">
        <v>111</v>
      </c>
      <c r="M54" s="70">
        <v>152</v>
      </c>
    </row>
    <row r="55" spans="1:13" ht="18.75" x14ac:dyDescent="0.25">
      <c r="A55" s="245" t="s">
        <v>59</v>
      </c>
      <c r="B55" s="246"/>
      <c r="C55" s="69">
        <v>15702</v>
      </c>
      <c r="D55" s="15">
        <v>15683</v>
      </c>
      <c r="E55" s="15">
        <v>11989</v>
      </c>
      <c r="F55" s="15">
        <v>5699</v>
      </c>
      <c r="G55" s="15">
        <v>5014</v>
      </c>
      <c r="H55" s="28">
        <v>3348</v>
      </c>
      <c r="I55" s="28">
        <v>1911</v>
      </c>
      <c r="J55" s="33">
        <v>1234</v>
      </c>
      <c r="K55" s="33">
        <v>1017</v>
      </c>
      <c r="L55" s="33">
        <v>1017</v>
      </c>
      <c r="M55" s="70">
        <v>1015</v>
      </c>
    </row>
    <row r="56" spans="1:13" ht="18.75" x14ac:dyDescent="0.25">
      <c r="A56" s="245" t="s">
        <v>49</v>
      </c>
      <c r="B56" s="246"/>
      <c r="C56" s="69">
        <v>3269</v>
      </c>
      <c r="D56" s="15">
        <v>3244</v>
      </c>
      <c r="E56" s="15">
        <v>1856</v>
      </c>
      <c r="F56" s="15">
        <v>693</v>
      </c>
      <c r="G56" s="15">
        <v>465</v>
      </c>
      <c r="H56" s="28">
        <v>239</v>
      </c>
      <c r="I56" s="28">
        <v>54</v>
      </c>
      <c r="J56" s="33">
        <v>26</v>
      </c>
      <c r="K56" s="33">
        <v>11</v>
      </c>
      <c r="L56" s="33">
        <v>5</v>
      </c>
      <c r="M56" s="70">
        <v>4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66</v>
      </c>
      <c r="M58" s="74">
        <v>155</v>
      </c>
    </row>
    <row r="59" spans="1:13" ht="19.5" thickBot="1" x14ac:dyDescent="0.3">
      <c r="A59" s="250" t="s">
        <v>8</v>
      </c>
      <c r="B59" s="251"/>
      <c r="C59" s="174">
        <f>+SUM(C50:C58)</f>
        <v>26305</v>
      </c>
      <c r="D59" s="172">
        <f>+SUM(D50:D58)</f>
        <v>26480</v>
      </c>
      <c r="E59" s="172">
        <f t="shared" ref="E59:L59" si="2">+SUM(E50:E58)</f>
        <v>19269</v>
      </c>
      <c r="F59" s="172">
        <f t="shared" si="2"/>
        <v>8808</v>
      </c>
      <c r="G59" s="172">
        <f t="shared" si="2"/>
        <v>7325</v>
      </c>
      <c r="H59" s="172">
        <f t="shared" si="2"/>
        <v>4941</v>
      </c>
      <c r="I59" s="172">
        <f t="shared" si="2"/>
        <v>3424</v>
      </c>
      <c r="J59" s="172">
        <f t="shared" si="2"/>
        <v>3348</v>
      </c>
      <c r="K59" s="172">
        <f t="shared" si="2"/>
        <v>3874</v>
      </c>
      <c r="L59" s="172">
        <f t="shared" si="2"/>
        <v>4660</v>
      </c>
      <c r="M59" s="167">
        <f>+SUM(M50:M58)</f>
        <v>5668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62</v>
      </c>
      <c r="H66" s="33">
        <v>34</v>
      </c>
      <c r="I66" s="33">
        <v>4</v>
      </c>
      <c r="J66" s="33">
        <v>9</v>
      </c>
      <c r="K66" s="32">
        <v>18</v>
      </c>
      <c r="L66" s="32">
        <v>28</v>
      </c>
      <c r="M66" s="62">
        <v>41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59</v>
      </c>
      <c r="H67" s="33">
        <v>23</v>
      </c>
      <c r="I67" s="33">
        <v>24</v>
      </c>
      <c r="J67" s="33">
        <v>25</v>
      </c>
      <c r="K67" s="32">
        <v>51</v>
      </c>
      <c r="L67" s="32">
        <v>57</v>
      </c>
      <c r="M67" s="62">
        <v>84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5090</v>
      </c>
      <c r="H68" s="33">
        <v>3398</v>
      </c>
      <c r="I68" s="33">
        <v>1919</v>
      </c>
      <c r="J68" s="33">
        <v>1251</v>
      </c>
      <c r="K68" s="32">
        <v>1047</v>
      </c>
      <c r="L68" s="32">
        <v>1071</v>
      </c>
      <c r="M68" s="62">
        <v>1083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465</v>
      </c>
      <c r="H71" s="33">
        <v>239</v>
      </c>
      <c r="I71" s="33">
        <v>54</v>
      </c>
      <c r="J71" s="33">
        <v>26</v>
      </c>
      <c r="K71" s="32">
        <v>11</v>
      </c>
      <c r="L71" s="32">
        <v>5</v>
      </c>
      <c r="M71" s="62">
        <v>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201</v>
      </c>
      <c r="H72" s="33">
        <v>122</v>
      </c>
      <c r="I72" s="33">
        <v>73</v>
      </c>
      <c r="J72" s="33">
        <v>148</v>
      </c>
      <c r="K72" s="32">
        <v>334</v>
      </c>
      <c r="L72" s="32">
        <v>457</v>
      </c>
      <c r="M72" s="62">
        <v>623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1448</v>
      </c>
      <c r="H73" s="33">
        <v>1125</v>
      </c>
      <c r="I73" s="33">
        <v>1350</v>
      </c>
      <c r="J73" s="33">
        <v>1889</v>
      </c>
      <c r="K73" s="32">
        <v>2413</v>
      </c>
      <c r="L73" s="32">
        <v>3042</v>
      </c>
      <c r="M73" s="62">
        <v>3833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7325</v>
      </c>
      <c r="H76" s="172">
        <f t="shared" si="3"/>
        <v>4941</v>
      </c>
      <c r="I76" s="172">
        <f t="shared" ref="I76:M76" si="4">+SUM(I64:I75)</f>
        <v>3424</v>
      </c>
      <c r="J76" s="172">
        <f t="shared" si="4"/>
        <v>3348</v>
      </c>
      <c r="K76" s="172">
        <f t="shared" si="4"/>
        <v>3874</v>
      </c>
      <c r="L76" s="172">
        <f t="shared" si="4"/>
        <v>4660</v>
      </c>
      <c r="M76" s="173">
        <f t="shared" si="4"/>
        <v>5668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10164</v>
      </c>
      <c r="D82" s="84">
        <v>10401</v>
      </c>
      <c r="E82" s="84">
        <v>7158</v>
      </c>
      <c r="F82" s="84">
        <v>2796</v>
      </c>
      <c r="G82" s="84">
        <v>2136</v>
      </c>
      <c r="H82" s="85">
        <v>1483</v>
      </c>
      <c r="I82" s="85">
        <v>1536</v>
      </c>
      <c r="J82" s="85">
        <v>2127</v>
      </c>
      <c r="K82" s="86">
        <v>2884</v>
      </c>
      <c r="L82" s="86">
        <v>3697</v>
      </c>
      <c r="M82" s="87">
        <v>4715</v>
      </c>
    </row>
    <row r="83" spans="1:13" ht="18.75" x14ac:dyDescent="0.25">
      <c r="A83" s="241" t="s">
        <v>31</v>
      </c>
      <c r="B83" s="242"/>
      <c r="C83" s="63">
        <v>16141</v>
      </c>
      <c r="D83" s="15">
        <v>16079</v>
      </c>
      <c r="E83" s="15">
        <v>12111</v>
      </c>
      <c r="F83" s="15">
        <v>6012</v>
      </c>
      <c r="G83" s="15">
        <v>5189</v>
      </c>
      <c r="H83" s="28">
        <v>3458</v>
      </c>
      <c r="I83" s="28">
        <v>1888</v>
      </c>
      <c r="J83" s="28">
        <v>1221</v>
      </c>
      <c r="K83" s="32">
        <v>990</v>
      </c>
      <c r="L83" s="32">
        <v>963</v>
      </c>
      <c r="M83" s="88">
        <v>953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26305</v>
      </c>
      <c r="D87" s="164">
        <f t="shared" ref="D87:H87" si="5">+SUM(D82:D86)</f>
        <v>26480</v>
      </c>
      <c r="E87" s="164">
        <f t="shared" si="5"/>
        <v>19269</v>
      </c>
      <c r="F87" s="164">
        <f t="shared" si="5"/>
        <v>8808</v>
      </c>
      <c r="G87" s="164">
        <f t="shared" si="5"/>
        <v>7325</v>
      </c>
      <c r="H87" s="165">
        <f t="shared" si="5"/>
        <v>4941</v>
      </c>
      <c r="I87" s="165">
        <f>+SUM(I82:I86)</f>
        <v>3424</v>
      </c>
      <c r="J87" s="165">
        <f>+SUM(J82:J86)</f>
        <v>3348</v>
      </c>
      <c r="K87" s="166">
        <f>+SUM(K82:K86)</f>
        <v>3874</v>
      </c>
      <c r="L87" s="166">
        <f>+SUM(L82:L86)</f>
        <v>4660</v>
      </c>
      <c r="M87" s="167">
        <f>+SUM(M82:M86)</f>
        <v>5668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13160</v>
      </c>
      <c r="D93" s="91">
        <v>12033</v>
      </c>
      <c r="E93" s="91">
        <v>7757</v>
      </c>
      <c r="F93" s="91">
        <v>3513</v>
      </c>
      <c r="G93" s="91">
        <v>2885</v>
      </c>
      <c r="H93" s="92">
        <v>1921</v>
      </c>
      <c r="I93" s="92">
        <v>1280</v>
      </c>
      <c r="J93" s="86">
        <v>1325</v>
      </c>
      <c r="K93" s="86">
        <v>1570</v>
      </c>
      <c r="L93" s="86">
        <v>1818</v>
      </c>
      <c r="M93" s="87">
        <v>2122</v>
      </c>
    </row>
    <row r="94" spans="1:13" ht="18.75" x14ac:dyDescent="0.25">
      <c r="A94" s="275" t="s">
        <v>35</v>
      </c>
      <c r="B94" s="276"/>
      <c r="C94" s="63">
        <v>13145</v>
      </c>
      <c r="D94" s="15">
        <v>14447</v>
      </c>
      <c r="E94" s="15">
        <v>11512</v>
      </c>
      <c r="F94" s="15">
        <v>5295</v>
      </c>
      <c r="G94" s="15">
        <v>4440</v>
      </c>
      <c r="H94" s="28">
        <v>3020</v>
      </c>
      <c r="I94" s="28">
        <v>2144</v>
      </c>
      <c r="J94" s="28">
        <v>2023</v>
      </c>
      <c r="K94" s="32">
        <v>2304</v>
      </c>
      <c r="L94" s="32">
        <v>2842</v>
      </c>
      <c r="M94" s="88">
        <v>3546</v>
      </c>
    </row>
    <row r="95" spans="1:13" ht="19.5" thickBot="1" x14ac:dyDescent="0.3">
      <c r="A95" s="250" t="s">
        <v>8</v>
      </c>
      <c r="B95" s="251"/>
      <c r="C95" s="158">
        <f>+SUM(C93:C94)</f>
        <v>26305</v>
      </c>
      <c r="D95" s="164">
        <f t="shared" ref="D95:M95" si="6">+SUM(D93:D94)</f>
        <v>26480</v>
      </c>
      <c r="E95" s="164">
        <f t="shared" si="6"/>
        <v>19269</v>
      </c>
      <c r="F95" s="164">
        <f t="shared" si="6"/>
        <v>8808</v>
      </c>
      <c r="G95" s="164">
        <f t="shared" si="6"/>
        <v>7325</v>
      </c>
      <c r="H95" s="165">
        <f t="shared" si="6"/>
        <v>4941</v>
      </c>
      <c r="I95" s="165">
        <f t="shared" si="6"/>
        <v>3424</v>
      </c>
      <c r="J95" s="165">
        <f t="shared" si="6"/>
        <v>3348</v>
      </c>
      <c r="K95" s="166">
        <f t="shared" si="6"/>
        <v>3874</v>
      </c>
      <c r="L95" s="166">
        <f t="shared" si="6"/>
        <v>4660</v>
      </c>
      <c r="M95" s="167">
        <f t="shared" si="6"/>
        <v>5668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4.0430757604383145E-2</v>
      </c>
      <c r="D101" s="209">
        <v>3.3261222282314762E-2</v>
      </c>
      <c r="E101" s="209">
        <v>5.5858310626702996E-2</v>
      </c>
      <c r="F101" s="209">
        <v>8.6395233366434954E-2</v>
      </c>
      <c r="G101" s="210">
        <v>8.5215053763440865E-2</v>
      </c>
    </row>
    <row r="102" spans="1:10" ht="19.5" thickBot="1" x14ac:dyDescent="0.3">
      <c r="A102" s="250" t="s">
        <v>41</v>
      </c>
      <c r="B102" s="251"/>
      <c r="C102" s="162">
        <v>4.0430757604383145E-2</v>
      </c>
      <c r="D102" s="162">
        <v>3.3261222282314762E-2</v>
      </c>
      <c r="E102" s="162">
        <v>5.5858310626702996E-2</v>
      </c>
      <c r="F102" s="162">
        <v>8.6395233366434954E-2</v>
      </c>
      <c r="G102" s="163">
        <v>8.5215053763440865E-2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5668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23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5668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23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115</v>
      </c>
      <c r="D125" s="222">
        <f>+C125+C126</f>
        <v>615</v>
      </c>
      <c r="E125" s="100">
        <v>114</v>
      </c>
      <c r="F125" s="222">
        <f>+E125+E126</f>
        <v>497</v>
      </c>
      <c r="G125" s="100">
        <v>87</v>
      </c>
      <c r="H125" s="222">
        <f>+G125+G126</f>
        <v>341</v>
      </c>
    </row>
    <row r="126" spans="1:10" ht="18.75" x14ac:dyDescent="0.25">
      <c r="A126" s="227"/>
      <c r="B126" s="105">
        <v>2</v>
      </c>
      <c r="C126" s="99">
        <v>500</v>
      </c>
      <c r="D126" s="223"/>
      <c r="E126" s="99">
        <v>383</v>
      </c>
      <c r="F126" s="223"/>
      <c r="G126" s="99">
        <v>254</v>
      </c>
      <c r="H126" s="223"/>
    </row>
    <row r="127" spans="1:10" ht="18.75" x14ac:dyDescent="0.25">
      <c r="A127" s="226">
        <v>2018</v>
      </c>
      <c r="B127" s="106">
        <v>1</v>
      </c>
      <c r="C127" s="100">
        <v>1003</v>
      </c>
      <c r="D127" s="222">
        <f>+C127+C128</f>
        <v>1892</v>
      </c>
      <c r="E127" s="100">
        <v>749</v>
      </c>
      <c r="F127" s="222">
        <f>+E127+E128</f>
        <v>1505</v>
      </c>
      <c r="G127" s="100">
        <v>476</v>
      </c>
      <c r="H127" s="222">
        <f>+G127+G128</f>
        <v>1147</v>
      </c>
    </row>
    <row r="128" spans="1:10" ht="18.75" x14ac:dyDescent="0.25">
      <c r="A128" s="227"/>
      <c r="B128" s="105">
        <v>2</v>
      </c>
      <c r="C128" s="99">
        <v>889</v>
      </c>
      <c r="D128" s="223"/>
      <c r="E128" s="99">
        <v>756</v>
      </c>
      <c r="F128" s="223"/>
      <c r="G128" s="99">
        <v>671</v>
      </c>
      <c r="H128" s="223"/>
    </row>
    <row r="129" spans="1:28" ht="18.75" x14ac:dyDescent="0.25">
      <c r="A129" s="226">
        <v>2019</v>
      </c>
      <c r="B129" s="106">
        <v>1</v>
      </c>
      <c r="C129" s="100">
        <v>1353</v>
      </c>
      <c r="D129" s="222">
        <f>+C129+C130</f>
        <v>3010</v>
      </c>
      <c r="E129" s="100">
        <v>1248</v>
      </c>
      <c r="F129" s="222">
        <f>+E129+E130</f>
        <v>2412</v>
      </c>
      <c r="G129" s="100">
        <v>980</v>
      </c>
      <c r="H129" s="222">
        <f>+G129+G130</f>
        <v>1879</v>
      </c>
    </row>
    <row r="130" spans="1:28" ht="18.75" x14ac:dyDescent="0.25">
      <c r="A130" s="227"/>
      <c r="B130" s="105">
        <v>2</v>
      </c>
      <c r="C130" s="99">
        <v>1657</v>
      </c>
      <c r="D130" s="223"/>
      <c r="E130" s="99">
        <v>1164</v>
      </c>
      <c r="F130" s="223"/>
      <c r="G130" s="99">
        <v>899</v>
      </c>
      <c r="H130" s="223"/>
    </row>
    <row r="131" spans="1:28" ht="18.75" x14ac:dyDescent="0.25">
      <c r="A131" s="226">
        <v>2022</v>
      </c>
      <c r="B131" s="106">
        <v>1</v>
      </c>
      <c r="C131" s="100">
        <v>1857</v>
      </c>
      <c r="D131" s="222">
        <f>+C131+C132</f>
        <v>3086</v>
      </c>
      <c r="E131" s="100">
        <v>1200</v>
      </c>
      <c r="F131" s="222">
        <f>+E131+E132</f>
        <v>2085</v>
      </c>
      <c r="G131" s="100">
        <v>952</v>
      </c>
      <c r="H131" s="222">
        <f>+G131+G132</f>
        <v>1561</v>
      </c>
    </row>
    <row r="132" spans="1:28" ht="18.75" x14ac:dyDescent="0.25">
      <c r="A132" s="227"/>
      <c r="B132" s="105">
        <v>2</v>
      </c>
      <c r="C132" s="99">
        <v>1229</v>
      </c>
      <c r="D132" s="223"/>
      <c r="E132" s="99">
        <v>885</v>
      </c>
      <c r="F132" s="223"/>
      <c r="G132" s="99">
        <v>609</v>
      </c>
      <c r="H132" s="223"/>
    </row>
    <row r="133" spans="1:28" ht="18.75" x14ac:dyDescent="0.25">
      <c r="A133" s="226">
        <v>2021</v>
      </c>
      <c r="B133" s="106">
        <v>1</v>
      </c>
      <c r="C133" s="100">
        <v>1868</v>
      </c>
      <c r="D133" s="222">
        <f>+C133+C134</f>
        <v>3400</v>
      </c>
      <c r="E133" s="100">
        <v>1311</v>
      </c>
      <c r="F133" s="222">
        <f>+E133+E134</f>
        <v>2378</v>
      </c>
      <c r="G133" s="100">
        <v>868</v>
      </c>
      <c r="H133" s="222">
        <f>+G133+G134</f>
        <v>1627</v>
      </c>
    </row>
    <row r="134" spans="1:28" ht="18.75" x14ac:dyDescent="0.25">
      <c r="A134" s="227"/>
      <c r="B134" s="105">
        <v>2</v>
      </c>
      <c r="C134" s="99">
        <v>1532</v>
      </c>
      <c r="D134" s="223"/>
      <c r="E134" s="99">
        <v>1067</v>
      </c>
      <c r="F134" s="223"/>
      <c r="G134" s="99">
        <v>759</v>
      </c>
      <c r="H134" s="223"/>
    </row>
    <row r="135" spans="1:28" ht="18.75" x14ac:dyDescent="0.25">
      <c r="A135" s="254">
        <v>2022</v>
      </c>
      <c r="B135" s="107">
        <v>1</v>
      </c>
      <c r="C135" s="101">
        <v>1994</v>
      </c>
      <c r="D135" s="271">
        <f>+C135+C136</f>
        <v>4195</v>
      </c>
      <c r="E135" s="101">
        <v>1294</v>
      </c>
      <c r="F135" s="271">
        <f>+E135+E136</f>
        <v>2483</v>
      </c>
      <c r="G135" s="101">
        <v>879</v>
      </c>
      <c r="H135" s="271">
        <f>+G135+G136</f>
        <v>1761</v>
      </c>
    </row>
    <row r="136" spans="1:28" ht="19.5" thickBot="1" x14ac:dyDescent="0.3">
      <c r="A136" s="255"/>
      <c r="B136" s="108">
        <v>2</v>
      </c>
      <c r="C136" s="102">
        <v>2201</v>
      </c>
      <c r="D136" s="272"/>
      <c r="E136" s="102">
        <v>1189</v>
      </c>
      <c r="F136" s="272"/>
      <c r="G136" s="102">
        <v>882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237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228</v>
      </c>
      <c r="F141" s="110">
        <f t="shared" si="9"/>
        <v>120</v>
      </c>
      <c r="G141" s="110">
        <f t="shared" si="9"/>
        <v>52</v>
      </c>
      <c r="H141" s="110">
        <f t="shared" si="9"/>
        <v>0</v>
      </c>
      <c r="I141" s="111">
        <f t="shared" si="9"/>
        <v>0</v>
      </c>
      <c r="J141" s="229">
        <f>+SUM(B141:I141)</f>
        <v>638</v>
      </c>
      <c r="M141" s="3">
        <v>237</v>
      </c>
      <c r="N141" s="22">
        <v>0</v>
      </c>
      <c r="O141" s="22">
        <v>1</v>
      </c>
      <c r="P141" s="22">
        <v>228</v>
      </c>
      <c r="Q141" s="22">
        <v>120</v>
      </c>
      <c r="R141" s="22">
        <v>52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0.37147335423197492</v>
      </c>
      <c r="C142" s="113">
        <f t="shared" ref="C142:H142" si="10">+IF($J$141=0,"",(C141/$J$141))</f>
        <v>0</v>
      </c>
      <c r="D142" s="113">
        <f t="shared" si="10"/>
        <v>1.567398119122257E-3</v>
      </c>
      <c r="E142" s="113">
        <f>+IF($J$141=0,"",(E141/$J$141))</f>
        <v>0.35736677115987459</v>
      </c>
      <c r="F142" s="113">
        <f>+IF($J$141=0,"",(F141/$J$141))</f>
        <v>0.18808777429467086</v>
      </c>
      <c r="G142" s="113">
        <f t="shared" si="10"/>
        <v>8.1504702194357362E-2</v>
      </c>
      <c r="H142" s="113">
        <f t="shared" si="10"/>
        <v>0</v>
      </c>
      <c r="I142" s="114">
        <f>+IF($J$141=0,"",(I141/$J$141))</f>
        <v>0</v>
      </c>
      <c r="J142" s="230"/>
      <c r="M142" s="3">
        <v>1</v>
      </c>
      <c r="N142" s="22">
        <v>2</v>
      </c>
      <c r="O142" s="22">
        <v>2</v>
      </c>
      <c r="P142" s="22">
        <v>172</v>
      </c>
      <c r="Q142" s="22">
        <v>300</v>
      </c>
      <c r="R142" s="22">
        <v>66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2</v>
      </c>
      <c r="D143" s="116">
        <f t="shared" si="11"/>
        <v>2</v>
      </c>
      <c r="E143" s="116">
        <f t="shared" si="11"/>
        <v>172</v>
      </c>
      <c r="F143" s="116">
        <f t="shared" si="11"/>
        <v>300</v>
      </c>
      <c r="G143" s="116">
        <f t="shared" si="11"/>
        <v>66</v>
      </c>
      <c r="H143" s="116">
        <f t="shared" si="11"/>
        <v>3</v>
      </c>
      <c r="I143" s="117">
        <f t="shared" si="11"/>
        <v>0</v>
      </c>
      <c r="J143" s="224">
        <f>+SUM(B143:I143)</f>
        <v>546</v>
      </c>
      <c r="M143" s="3">
        <v>1</v>
      </c>
      <c r="N143" s="22">
        <v>4</v>
      </c>
      <c r="O143" s="22">
        <v>7</v>
      </c>
      <c r="P143" s="22">
        <v>161</v>
      </c>
      <c r="Q143" s="22">
        <v>272</v>
      </c>
      <c r="R143" s="22">
        <v>88</v>
      </c>
      <c r="S143" s="22">
        <v>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1.8315018315018315E-3</v>
      </c>
      <c r="C144" s="119">
        <f t="shared" ref="C144:I144" si="12">+IF($J$143=0,"",(C143/$J$143))</f>
        <v>3.663003663003663E-3</v>
      </c>
      <c r="D144" s="119">
        <f t="shared" si="12"/>
        <v>3.663003663003663E-3</v>
      </c>
      <c r="E144" s="119">
        <f t="shared" si="12"/>
        <v>0.31501831501831501</v>
      </c>
      <c r="F144" s="119">
        <f t="shared" si="12"/>
        <v>0.5494505494505495</v>
      </c>
      <c r="G144" s="119">
        <f t="shared" si="12"/>
        <v>0.12087912087912088</v>
      </c>
      <c r="H144" s="119">
        <f t="shared" si="12"/>
        <v>5.4945054945054949E-3</v>
      </c>
      <c r="I144" s="120">
        <f t="shared" si="12"/>
        <v>0</v>
      </c>
      <c r="J144" s="225"/>
      <c r="M144" s="3">
        <v>6</v>
      </c>
      <c r="N144" s="3">
        <v>1</v>
      </c>
      <c r="O144" s="3">
        <v>8</v>
      </c>
      <c r="P144" s="3">
        <v>170</v>
      </c>
      <c r="Q144" s="3">
        <v>248</v>
      </c>
      <c r="R144" s="3">
        <v>113</v>
      </c>
      <c r="S144" s="3">
        <v>8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4</v>
      </c>
      <c r="D145" s="116">
        <f t="shared" si="13"/>
        <v>7</v>
      </c>
      <c r="E145" s="116">
        <f t="shared" si="13"/>
        <v>161</v>
      </c>
      <c r="F145" s="116">
        <f t="shared" si="13"/>
        <v>272</v>
      </c>
      <c r="G145" s="116">
        <f t="shared" si="13"/>
        <v>88</v>
      </c>
      <c r="H145" s="116">
        <f t="shared" si="13"/>
        <v>5</v>
      </c>
      <c r="I145" s="117">
        <f t="shared" si="13"/>
        <v>0</v>
      </c>
      <c r="J145" s="224">
        <f>+SUM(B145:I145)</f>
        <v>538</v>
      </c>
      <c r="M145" s="3">
        <v>6</v>
      </c>
      <c r="N145" s="3">
        <v>1</v>
      </c>
      <c r="O145" s="3">
        <v>8</v>
      </c>
      <c r="P145" s="3">
        <v>187</v>
      </c>
      <c r="Q145" s="3">
        <v>286</v>
      </c>
      <c r="R145" s="3">
        <v>174</v>
      </c>
      <c r="S145" s="3">
        <v>11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1.8587360594795538E-3</v>
      </c>
      <c r="C146" s="119">
        <f t="shared" ref="C146:I146" si="14">+IF($J$145=0,"",(C145/$J$145))</f>
        <v>7.4349442379182153E-3</v>
      </c>
      <c r="D146" s="119">
        <f t="shared" si="14"/>
        <v>1.3011152416356878E-2</v>
      </c>
      <c r="E146" s="119">
        <f t="shared" si="14"/>
        <v>0.2992565055762082</v>
      </c>
      <c r="F146" s="119">
        <f t="shared" si="14"/>
        <v>0.50557620817843862</v>
      </c>
      <c r="G146" s="119">
        <f t="shared" si="14"/>
        <v>0.16356877323420074</v>
      </c>
      <c r="H146" s="119">
        <f t="shared" si="14"/>
        <v>9.2936802973977699E-3</v>
      </c>
      <c r="I146" s="120">
        <f t="shared" si="14"/>
        <v>0</v>
      </c>
      <c r="J146" s="225"/>
      <c r="M146" s="3">
        <v>2</v>
      </c>
      <c r="N146" s="3">
        <v>2</v>
      </c>
      <c r="O146" s="3">
        <v>3</v>
      </c>
      <c r="P146" s="3">
        <v>165</v>
      </c>
      <c r="Q146" s="3">
        <v>346</v>
      </c>
      <c r="R146" s="3">
        <v>168</v>
      </c>
      <c r="S146" s="3">
        <v>12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6</v>
      </c>
      <c r="C147" s="116">
        <f t="shared" ref="C147:I147" si="15">+N144</f>
        <v>1</v>
      </c>
      <c r="D147" s="116">
        <f t="shared" si="15"/>
        <v>8</v>
      </c>
      <c r="E147" s="116">
        <f t="shared" si="15"/>
        <v>170</v>
      </c>
      <c r="F147" s="116">
        <f t="shared" si="15"/>
        <v>248</v>
      </c>
      <c r="G147" s="116">
        <f t="shared" si="15"/>
        <v>113</v>
      </c>
      <c r="H147" s="116">
        <f t="shared" si="15"/>
        <v>8</v>
      </c>
      <c r="I147" s="117">
        <f t="shared" si="15"/>
        <v>0</v>
      </c>
      <c r="J147" s="224">
        <f>+SUM(B147:I147)</f>
        <v>554</v>
      </c>
      <c r="M147" s="3">
        <v>1</v>
      </c>
      <c r="N147" s="3">
        <v>2</v>
      </c>
      <c r="O147" s="3">
        <v>2</v>
      </c>
      <c r="P147" s="3">
        <v>208</v>
      </c>
      <c r="Q147" s="3">
        <v>494</v>
      </c>
      <c r="R147" s="3">
        <v>199</v>
      </c>
      <c r="S147" s="3">
        <v>17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1.0830324909747292E-2</v>
      </c>
      <c r="C148" s="119">
        <f t="shared" ref="C148:I148" si="16">+IF($J$147=0,"",(C147/$J$147))</f>
        <v>1.8050541516245488E-3</v>
      </c>
      <c r="D148" s="119">
        <f t="shared" si="16"/>
        <v>1.444043321299639E-2</v>
      </c>
      <c r="E148" s="119">
        <f t="shared" si="16"/>
        <v>0.30685920577617326</v>
      </c>
      <c r="F148" s="119">
        <f t="shared" si="16"/>
        <v>0.44765342960288806</v>
      </c>
      <c r="G148" s="119">
        <f t="shared" si="16"/>
        <v>0.20397111913357402</v>
      </c>
      <c r="H148" s="119">
        <f t="shared" si="16"/>
        <v>1.444043321299639E-2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6</v>
      </c>
      <c r="C149" s="116">
        <f t="shared" ref="C149:I149" si="17">+N145</f>
        <v>1</v>
      </c>
      <c r="D149" s="116">
        <f t="shared" si="17"/>
        <v>8</v>
      </c>
      <c r="E149" s="116">
        <f t="shared" si="17"/>
        <v>187</v>
      </c>
      <c r="F149" s="116">
        <f t="shared" si="17"/>
        <v>286</v>
      </c>
      <c r="G149" s="116">
        <f t="shared" si="17"/>
        <v>174</v>
      </c>
      <c r="H149" s="116">
        <f t="shared" si="17"/>
        <v>11</v>
      </c>
      <c r="I149" s="117">
        <f t="shared" si="17"/>
        <v>0</v>
      </c>
      <c r="J149" s="224">
        <f>+SUM(B149:I149)</f>
        <v>673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8.9153046062407128E-3</v>
      </c>
      <c r="C150" s="119">
        <f t="shared" ref="C150:I150" si="18">+IF($J$149=0,"",(C149/$J$149))</f>
        <v>1.4858841010401188E-3</v>
      </c>
      <c r="D150" s="119">
        <f t="shared" si="18"/>
        <v>1.188707280832095E-2</v>
      </c>
      <c r="E150" s="119">
        <f t="shared" si="18"/>
        <v>0.27786032689450224</v>
      </c>
      <c r="F150" s="119">
        <f t="shared" si="18"/>
        <v>0.42496285289747399</v>
      </c>
      <c r="G150" s="119">
        <f t="shared" si="18"/>
        <v>0.25854383358098071</v>
      </c>
      <c r="H150" s="119">
        <f t="shared" si="18"/>
        <v>1.6344725111441308E-2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2</v>
      </c>
      <c r="C151" s="116">
        <f t="shared" ref="C151:I151" si="19">+N146</f>
        <v>2</v>
      </c>
      <c r="D151" s="116">
        <f t="shared" si="19"/>
        <v>3</v>
      </c>
      <c r="E151" s="116">
        <f t="shared" si="19"/>
        <v>165</v>
      </c>
      <c r="F151" s="116">
        <f t="shared" si="19"/>
        <v>346</v>
      </c>
      <c r="G151" s="116">
        <f t="shared" si="19"/>
        <v>168</v>
      </c>
      <c r="H151" s="116">
        <f t="shared" si="19"/>
        <v>12</v>
      </c>
      <c r="I151" s="117">
        <f t="shared" si="19"/>
        <v>0</v>
      </c>
      <c r="J151" s="224">
        <f>+SUM(B151:I151)</f>
        <v>698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2.8653295128939827E-3</v>
      </c>
      <c r="C152" s="119">
        <f t="shared" ref="C152:I152" si="20">+IF($J$151=0,"",(C151/$J$151))</f>
        <v>2.8653295128939827E-3</v>
      </c>
      <c r="D152" s="119">
        <f t="shared" si="20"/>
        <v>4.2979942693409743E-3</v>
      </c>
      <c r="E152" s="119">
        <f t="shared" si="20"/>
        <v>0.23638968481375358</v>
      </c>
      <c r="F152" s="119">
        <f t="shared" si="20"/>
        <v>0.49570200573065903</v>
      </c>
      <c r="G152" s="119">
        <f t="shared" si="20"/>
        <v>0.24068767908309455</v>
      </c>
      <c r="H152" s="119">
        <f t="shared" si="20"/>
        <v>1.7191977077363897E-2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2</v>
      </c>
      <c r="D153" s="122">
        <f t="shared" si="21"/>
        <v>2</v>
      </c>
      <c r="E153" s="122">
        <f t="shared" si="21"/>
        <v>208</v>
      </c>
      <c r="F153" s="122">
        <f t="shared" si="21"/>
        <v>494</v>
      </c>
      <c r="G153" s="122">
        <f t="shared" si="21"/>
        <v>199</v>
      </c>
      <c r="H153" s="122">
        <f t="shared" si="21"/>
        <v>17</v>
      </c>
      <c r="I153" s="123">
        <f t="shared" si="21"/>
        <v>0</v>
      </c>
      <c r="J153" s="235">
        <f>+SUM(B153:I153)</f>
        <v>923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1.0834236186348862E-3</v>
      </c>
      <c r="C154" s="125">
        <f t="shared" ref="C154:I154" si="22">+IF($J$153=0,"",(C153/$J$153))</f>
        <v>2.1668472372697724E-3</v>
      </c>
      <c r="D154" s="125">
        <f t="shared" si="22"/>
        <v>2.1668472372697724E-3</v>
      </c>
      <c r="E154" s="125">
        <f t="shared" si="22"/>
        <v>0.22535211267605634</v>
      </c>
      <c r="F154" s="125">
        <f t="shared" si="22"/>
        <v>0.53521126760563376</v>
      </c>
      <c r="G154" s="125">
        <f t="shared" si="22"/>
        <v>0.21560130010834236</v>
      </c>
      <c r="H154" s="125">
        <f t="shared" si="22"/>
        <v>1.8418201516793065E-2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125</v>
      </c>
      <c r="C159" s="83">
        <f t="shared" ref="C159:E159" si="23">+N159</f>
        <v>473</v>
      </c>
      <c r="D159" s="83">
        <f t="shared" si="23"/>
        <v>40</v>
      </c>
      <c r="E159" s="110">
        <f t="shared" si="23"/>
        <v>0</v>
      </c>
      <c r="F159" s="229">
        <f>+SUM(B159:E159)</f>
        <v>638</v>
      </c>
      <c r="G159" s="83">
        <f>Q159</f>
        <v>182</v>
      </c>
      <c r="H159" s="110">
        <f>R159</f>
        <v>456</v>
      </c>
      <c r="I159" s="229">
        <f>+SUM(G159:H159)</f>
        <v>638</v>
      </c>
      <c r="J159" s="34"/>
      <c r="M159" s="3">
        <v>125</v>
      </c>
      <c r="N159" s="3">
        <v>473</v>
      </c>
      <c r="O159" s="3">
        <v>40</v>
      </c>
      <c r="P159" s="3">
        <v>0</v>
      </c>
      <c r="Q159" s="3">
        <v>182</v>
      </c>
      <c r="R159" s="3">
        <v>456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0.19592476489028213</v>
      </c>
      <c r="C160" s="30">
        <f t="shared" ref="C160:E160" si="24">+IF($F$159=0,"",(C159/$F$159))</f>
        <v>0.74137931034482762</v>
      </c>
      <c r="D160" s="30">
        <f t="shared" si="24"/>
        <v>6.2695924764890276E-2</v>
      </c>
      <c r="E160" s="113">
        <f t="shared" si="24"/>
        <v>0</v>
      </c>
      <c r="F160" s="230"/>
      <c r="G160" s="30">
        <f>+IF($I$159=0,"",(G159/$I$159))</f>
        <v>0.28526645768025077</v>
      </c>
      <c r="H160" s="113">
        <f>+IF($I$159=0,"",(H159/$I$159))</f>
        <v>0.71473354231974917</v>
      </c>
      <c r="I160" s="230"/>
      <c r="J160" s="34"/>
      <c r="M160" s="3">
        <v>299</v>
      </c>
      <c r="N160" s="3">
        <v>165</v>
      </c>
      <c r="O160" s="3">
        <v>82</v>
      </c>
      <c r="P160" s="3">
        <v>0</v>
      </c>
      <c r="Q160" s="3">
        <v>149</v>
      </c>
      <c r="R160" s="3">
        <v>397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299</v>
      </c>
      <c r="C161" s="25">
        <f t="shared" ref="C161:E161" si="25">+N160</f>
        <v>165</v>
      </c>
      <c r="D161" s="25">
        <f t="shared" si="25"/>
        <v>82</v>
      </c>
      <c r="E161" s="116">
        <f t="shared" si="25"/>
        <v>0</v>
      </c>
      <c r="F161" s="224">
        <f>+SUM(B161:E161)</f>
        <v>546</v>
      </c>
      <c r="G161" s="25">
        <f>Q160</f>
        <v>149</v>
      </c>
      <c r="H161" s="116">
        <f>R160</f>
        <v>397</v>
      </c>
      <c r="I161" s="224">
        <f>+SUM(G161:H161)</f>
        <v>546</v>
      </c>
      <c r="J161" s="34"/>
      <c r="M161" s="3">
        <v>317</v>
      </c>
      <c r="N161" s="3">
        <v>148</v>
      </c>
      <c r="O161" s="3">
        <v>73</v>
      </c>
      <c r="P161" s="3">
        <v>0</v>
      </c>
      <c r="Q161" s="3">
        <v>164</v>
      </c>
      <c r="R161" s="3">
        <v>374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0.54761904761904767</v>
      </c>
      <c r="C162" s="29">
        <f t="shared" ref="C162:E162" si="26">+IF($F$161=0,"",(C161/$F$161))</f>
        <v>0.30219780219780218</v>
      </c>
      <c r="D162" s="29">
        <f t="shared" si="26"/>
        <v>0.15018315018315018</v>
      </c>
      <c r="E162" s="119">
        <f t="shared" si="26"/>
        <v>0</v>
      </c>
      <c r="F162" s="225"/>
      <c r="G162" s="29">
        <f>+IF($I$161=0,"",(G161/$I$161))</f>
        <v>0.27289377289377287</v>
      </c>
      <c r="H162" s="119">
        <f>+IF($I$161=0,"",(H161/$I$161))</f>
        <v>0.72710622710622708</v>
      </c>
      <c r="I162" s="225"/>
      <c r="J162" s="34"/>
      <c r="M162" s="3">
        <v>308</v>
      </c>
      <c r="N162" s="3">
        <v>164</v>
      </c>
      <c r="O162" s="3">
        <v>82</v>
      </c>
      <c r="P162" s="3">
        <v>0</v>
      </c>
      <c r="Q162" s="3">
        <v>194</v>
      </c>
      <c r="R162" s="3">
        <v>360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317</v>
      </c>
      <c r="C163" s="25">
        <f t="shared" ref="C163:E163" si="27">+N161</f>
        <v>148</v>
      </c>
      <c r="D163" s="25">
        <f t="shared" si="27"/>
        <v>73</v>
      </c>
      <c r="E163" s="116">
        <f t="shared" si="27"/>
        <v>0</v>
      </c>
      <c r="F163" s="224">
        <f>+SUM(B163:E163)</f>
        <v>538</v>
      </c>
      <c r="G163" s="25">
        <f>Q161</f>
        <v>164</v>
      </c>
      <c r="H163" s="116">
        <f>R161</f>
        <v>374</v>
      </c>
      <c r="I163" s="224">
        <f>+SUM(G163:H163)</f>
        <v>538</v>
      </c>
      <c r="J163" s="34"/>
      <c r="M163" s="3">
        <v>365</v>
      </c>
      <c r="N163" s="3">
        <v>197</v>
      </c>
      <c r="O163" s="3">
        <v>111</v>
      </c>
      <c r="P163" s="3">
        <v>0</v>
      </c>
      <c r="Q163" s="3">
        <v>233</v>
      </c>
      <c r="R163" s="3">
        <v>440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0.58921933085501854</v>
      </c>
      <c r="C164" s="29">
        <f t="shared" ref="C164:E164" si="28">+IF($F$163=0,"",(C163/$F$163))</f>
        <v>0.27509293680297398</v>
      </c>
      <c r="D164" s="29">
        <f t="shared" si="28"/>
        <v>0.13568773234200743</v>
      </c>
      <c r="E164" s="119">
        <f t="shared" si="28"/>
        <v>0</v>
      </c>
      <c r="F164" s="225"/>
      <c r="G164" s="29">
        <f>+IF($I$163=0,"",(G163/$I$163))</f>
        <v>0.30483271375464682</v>
      </c>
      <c r="H164" s="119">
        <f>+IF($I$163=0,"",(H163/$I$163))</f>
        <v>0.69516728624535318</v>
      </c>
      <c r="I164" s="225"/>
      <c r="J164" s="34"/>
      <c r="M164" s="3">
        <v>275</v>
      </c>
      <c r="N164" s="3">
        <v>288</v>
      </c>
      <c r="O164" s="3">
        <v>135</v>
      </c>
      <c r="P164" s="3">
        <v>0</v>
      </c>
      <c r="Q164" s="3">
        <v>251</v>
      </c>
      <c r="R164" s="3">
        <v>447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308</v>
      </c>
      <c r="C165" s="19">
        <f t="shared" ref="C165:E165" si="29">+N162</f>
        <v>164</v>
      </c>
      <c r="D165" s="19">
        <f t="shared" si="29"/>
        <v>82</v>
      </c>
      <c r="E165" s="122">
        <f t="shared" si="29"/>
        <v>0</v>
      </c>
      <c r="F165" s="224">
        <f>+SUM(B165:E165)</f>
        <v>554</v>
      </c>
      <c r="G165" s="25">
        <f>Q162</f>
        <v>194</v>
      </c>
      <c r="H165" s="116">
        <f>R162</f>
        <v>360</v>
      </c>
      <c r="I165" s="224">
        <f>+SUM(G165:H165)</f>
        <v>554</v>
      </c>
      <c r="J165" s="34"/>
      <c r="M165" s="3">
        <v>377</v>
      </c>
      <c r="N165" s="3">
        <v>372</v>
      </c>
      <c r="O165" s="3">
        <v>174</v>
      </c>
      <c r="P165" s="3">
        <v>0</v>
      </c>
      <c r="Q165" s="3">
        <v>338</v>
      </c>
      <c r="R165" s="3">
        <v>585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0.55595667870036103</v>
      </c>
      <c r="C166" s="29">
        <f>+IF($F$165=0,"",(C165/$F$165))</f>
        <v>0.29602888086642598</v>
      </c>
      <c r="D166" s="29">
        <f t="shared" ref="D166:E166" si="30">+IF($F$165=0,"",(D165/$F$165))</f>
        <v>0.14801444043321299</v>
      </c>
      <c r="E166" s="119">
        <f t="shared" si="30"/>
        <v>0</v>
      </c>
      <c r="F166" s="225"/>
      <c r="G166" s="29">
        <f>+IF($I$165=0,"",(G165/$I$165))</f>
        <v>0.35018050541516244</v>
      </c>
      <c r="H166" s="119">
        <f>+IF($I$165=0,"",(H165/$I$165))</f>
        <v>0.64981949458483756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365</v>
      </c>
      <c r="C167" s="19">
        <f t="shared" ref="C167:E167" si="31">+N163</f>
        <v>197</v>
      </c>
      <c r="D167" s="19">
        <f t="shared" si="31"/>
        <v>111</v>
      </c>
      <c r="E167" s="122">
        <f t="shared" si="31"/>
        <v>0</v>
      </c>
      <c r="F167" s="224">
        <f>+SUM(B167:E167)</f>
        <v>673</v>
      </c>
      <c r="G167" s="25">
        <f>Q163</f>
        <v>233</v>
      </c>
      <c r="H167" s="116">
        <f>R163</f>
        <v>440</v>
      </c>
      <c r="I167" s="224">
        <f>+SUM(G167:H167)</f>
        <v>673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0.54234769687964335</v>
      </c>
      <c r="C168" s="29">
        <f>+IF($F$167=0,"",(C167/$F$167))</f>
        <v>0.29271916790490343</v>
      </c>
      <c r="D168" s="29">
        <f>+IF($F$167=0,"",(D167/$F$167))</f>
        <v>0.16493313521545319</v>
      </c>
      <c r="E168" s="119">
        <f>+IF($F$167=0,"",(E167/$F$167))</f>
        <v>0</v>
      </c>
      <c r="F168" s="225"/>
      <c r="G168" s="29">
        <f>+IF($I$167=0,"",(G167/$I$167))</f>
        <v>0.34621099554234769</v>
      </c>
      <c r="H168" s="119">
        <f>+IF($I$167=0,"",(H167/$I$167))</f>
        <v>0.65378900445765231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275</v>
      </c>
      <c r="C169" s="19">
        <f t="shared" ref="C169:E169" si="32">+N164</f>
        <v>288</v>
      </c>
      <c r="D169" s="19">
        <f t="shared" si="32"/>
        <v>135</v>
      </c>
      <c r="E169" s="122">
        <f t="shared" si="32"/>
        <v>0</v>
      </c>
      <c r="F169" s="224">
        <f>+SUM(B169:E169)</f>
        <v>698</v>
      </c>
      <c r="G169" s="25">
        <f>Q164</f>
        <v>251</v>
      </c>
      <c r="H169" s="116">
        <f>R164</f>
        <v>447</v>
      </c>
      <c r="I169" s="220">
        <f>+SUM(G169:H169)</f>
        <v>698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0.39398280802292263</v>
      </c>
      <c r="C170" s="29">
        <f>+IF($F$169=0,"",(C169/$F$169))</f>
        <v>0.41260744985673353</v>
      </c>
      <c r="D170" s="29">
        <f>+IF($F$169=0,"",(D169/$F$169))</f>
        <v>0.19340974212034384</v>
      </c>
      <c r="E170" s="119">
        <f>+IF($F$169=0,"",(E169/$F$169))</f>
        <v>0</v>
      </c>
      <c r="F170" s="225"/>
      <c r="G170" s="29">
        <f>+IF($I$169=0,"",(G169/$I$169))</f>
        <v>0.35959885386819485</v>
      </c>
      <c r="H170" s="119">
        <f>+IF($I$169=0,"",(H169/$I$169))</f>
        <v>0.64040114613180521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377</v>
      </c>
      <c r="C171" s="19">
        <f t="shared" ref="C171:E171" si="33">+N165</f>
        <v>372</v>
      </c>
      <c r="D171" s="19">
        <f t="shared" si="33"/>
        <v>174</v>
      </c>
      <c r="E171" s="122">
        <f t="shared" si="33"/>
        <v>0</v>
      </c>
      <c r="F171" s="235">
        <f>+SUM(B171:E171)</f>
        <v>923</v>
      </c>
      <c r="G171" s="19">
        <f>Q165</f>
        <v>338</v>
      </c>
      <c r="H171" s="122">
        <f>R165</f>
        <v>585</v>
      </c>
      <c r="I171" s="235">
        <f>+SUM(G171:H171)</f>
        <v>923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0.40845070422535212</v>
      </c>
      <c r="C172" s="127">
        <f t="shared" ref="C172:E172" si="34">+IF($F$171=0,"",(C171/$F$171))</f>
        <v>0.40303358613217766</v>
      </c>
      <c r="D172" s="127">
        <f t="shared" si="34"/>
        <v>0.18851570964247022</v>
      </c>
      <c r="E172" s="125">
        <f t="shared" si="34"/>
        <v>0</v>
      </c>
      <c r="F172" s="236"/>
      <c r="G172" s="127">
        <f>+IF($I$171=0,"",(G171/$I$171))</f>
        <v>0.36619718309859156</v>
      </c>
      <c r="H172" s="125">
        <f>+IF($I$171=0,"",(H171/$I$171))</f>
        <v>0.63380281690140849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40</v>
      </c>
      <c r="C178" s="19">
        <f t="shared" ref="C178:G178" si="35">+N178</f>
        <v>473</v>
      </c>
      <c r="D178" s="19">
        <f t="shared" si="35"/>
        <v>125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638</v>
      </c>
      <c r="I178" s="21"/>
      <c r="J178" s="21"/>
      <c r="K178" s="3"/>
      <c r="L178" s="3"/>
      <c r="M178" s="3">
        <v>40</v>
      </c>
      <c r="N178" s="3">
        <v>473</v>
      </c>
      <c r="O178" s="43">
        <v>125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6.2695924764890276E-2</v>
      </c>
      <c r="C179" s="30">
        <f t="shared" ref="C179:G179" si="36">+IF($H$178=0,"",(C178/$H$178))</f>
        <v>0.74137931034482762</v>
      </c>
      <c r="D179" s="30">
        <f t="shared" si="36"/>
        <v>0.19592476489028213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59</v>
      </c>
      <c r="N179" s="3">
        <v>487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59</v>
      </c>
      <c r="C180" s="25">
        <f t="shared" ref="C180:G180" si="37">+N179</f>
        <v>487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546</v>
      </c>
      <c r="I180" s="20"/>
      <c r="J180" s="20"/>
      <c r="K180" s="3"/>
      <c r="L180" s="3"/>
      <c r="M180" s="3">
        <v>14</v>
      </c>
      <c r="N180" s="3">
        <v>524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0.10805860805860806</v>
      </c>
      <c r="C181" s="29">
        <f t="shared" ref="C181:G181" si="38">+IF($H$180=0,"",(C180/$H$180))</f>
        <v>0.89194139194139199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13</v>
      </c>
      <c r="N181" s="3">
        <v>541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14</v>
      </c>
      <c r="C182" s="25">
        <f t="shared" ref="C182:G182" si="39">+N180</f>
        <v>524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538</v>
      </c>
      <c r="I182" s="20"/>
      <c r="J182" s="20"/>
      <c r="K182" s="3"/>
      <c r="L182" s="3"/>
      <c r="M182" s="3">
        <v>13</v>
      </c>
      <c r="N182" s="3">
        <v>660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2.6022304832713755E-2</v>
      </c>
      <c r="C183" s="29">
        <f t="shared" ref="C183:G183" si="40">+IF($H$182=0,"",(C182/$H$182))</f>
        <v>0.97397769516728627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13</v>
      </c>
      <c r="N183" s="3">
        <v>685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13</v>
      </c>
      <c r="C184" s="25">
        <f t="shared" ref="C184:G184" si="41">+N181</f>
        <v>541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554</v>
      </c>
      <c r="I184" s="20"/>
      <c r="J184" s="20"/>
      <c r="K184" s="20"/>
      <c r="L184" s="20"/>
      <c r="M184" s="3">
        <v>10</v>
      </c>
      <c r="N184" s="3">
        <v>913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2.3465703971119134E-2</v>
      </c>
      <c r="C185" s="29">
        <f t="shared" ref="C185:G185" si="42">+IF($H$184=0,"",(C184/$H$184))</f>
        <v>0.97653429602888087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13</v>
      </c>
      <c r="C186" s="25">
        <f t="shared" ref="C186:G186" si="43">N182</f>
        <v>660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673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1.9316493313521546E-2</v>
      </c>
      <c r="C187" s="29">
        <f t="shared" si="44"/>
        <v>0.98068350668647841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13</v>
      </c>
      <c r="C188" s="25">
        <f t="shared" ref="C188:G188" si="45">N183</f>
        <v>685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698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1.8624641833810889E-2</v>
      </c>
      <c r="C189" s="29">
        <f t="shared" si="46"/>
        <v>0.98137535816618915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10</v>
      </c>
      <c r="C190" s="25">
        <f t="shared" ref="C190:G190" si="47">N184</f>
        <v>913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923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1.0834236186348862E-2</v>
      </c>
      <c r="C191" s="127">
        <f>+IF($H$190=0,"",(C190/$H$190))</f>
        <v>0.98916576381365118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2791</v>
      </c>
      <c r="D198" s="15">
        <v>3973</v>
      </c>
      <c r="E198" s="15">
        <v>3399</v>
      </c>
      <c r="F198" s="15">
        <v>2732</v>
      </c>
      <c r="G198" s="15">
        <v>2411</v>
      </c>
      <c r="H198" s="28">
        <v>2628</v>
      </c>
      <c r="I198" s="28">
        <v>1898</v>
      </c>
      <c r="J198" s="33">
        <v>1116</v>
      </c>
      <c r="K198" s="33">
        <v>491</v>
      </c>
      <c r="L198" s="33">
        <v>175</v>
      </c>
      <c r="M198" s="70">
        <v>131</v>
      </c>
      <c r="AK198" s="1"/>
    </row>
    <row r="199" spans="1:37" ht="18.75" x14ac:dyDescent="0.25">
      <c r="A199" s="241" t="s">
        <v>5</v>
      </c>
      <c r="B199" s="242"/>
      <c r="C199" s="69">
        <v>102</v>
      </c>
      <c r="D199" s="15">
        <v>99</v>
      </c>
      <c r="E199" s="15">
        <v>74</v>
      </c>
      <c r="F199" s="15">
        <v>71</v>
      </c>
      <c r="G199" s="15">
        <v>42</v>
      </c>
      <c r="H199" s="28">
        <v>9</v>
      </c>
      <c r="I199" s="28">
        <v>4</v>
      </c>
      <c r="J199" s="33">
        <v>1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2893</v>
      </c>
      <c r="D202" s="158">
        <f t="shared" si="49"/>
        <v>4072</v>
      </c>
      <c r="E202" s="158">
        <f t="shared" si="49"/>
        <v>3473</v>
      </c>
      <c r="F202" s="158">
        <f t="shared" si="49"/>
        <v>2803</v>
      </c>
      <c r="G202" s="158">
        <f t="shared" si="49"/>
        <v>2453</v>
      </c>
      <c r="H202" s="158">
        <f t="shared" si="49"/>
        <v>2637</v>
      </c>
      <c r="I202" s="158">
        <f t="shared" si="49"/>
        <v>1902</v>
      </c>
      <c r="J202" s="158">
        <f t="shared" si="49"/>
        <v>1117</v>
      </c>
      <c r="K202" s="158">
        <f t="shared" ref="K202:L202" si="50">+SUM(K196:K201)</f>
        <v>491</v>
      </c>
      <c r="L202" s="158">
        <f t="shared" si="50"/>
        <v>175</v>
      </c>
      <c r="M202" s="179">
        <f>+SUM(M196:M201)</f>
        <v>131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0.78604818410643651</v>
      </c>
      <c r="E210" s="187"/>
      <c r="F210" s="186">
        <v>0.80701754385964908</v>
      </c>
      <c r="G210" s="187"/>
      <c r="H210" s="186">
        <v>0.80899470899470904</v>
      </c>
      <c r="I210" s="186"/>
      <c r="J210" s="194">
        <v>0.77668161434977578</v>
      </c>
      <c r="K210" s="202"/>
      <c r="L210" s="186">
        <v>0.7848360655737705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0.92156862745098034</v>
      </c>
      <c r="E211" s="187"/>
      <c r="F211" s="186">
        <v>1</v>
      </c>
      <c r="G211" s="187"/>
      <c r="H211" s="186">
        <v>1</v>
      </c>
      <c r="I211" s="186"/>
      <c r="J211" s="194">
        <v>1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124</v>
      </c>
      <c r="E221" s="187"/>
      <c r="F221" s="193" t="s">
        <v>124</v>
      </c>
      <c r="G221" s="187"/>
      <c r="H221" s="193" t="s">
        <v>124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123</v>
      </c>
      <c r="E222" s="187"/>
      <c r="F222" s="193" t="s">
        <v>66</v>
      </c>
      <c r="G222" s="187"/>
      <c r="H222" s="193" t="s">
        <v>125</v>
      </c>
      <c r="I222" s="187"/>
      <c r="J222" s="193" t="s">
        <v>129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2023-09-02T05:06:26Z</dcterms:modified>
</cp:coreProperties>
</file>