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EC2C858-E7CF-4B95-9947-3ACC7B8C45D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<sst xmlns="http://schemas.openxmlformats.org/spreadsheetml/2006/main" count="251" uniqueCount="132">
  <si>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</si>
  <si>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</si>
  <si>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</si>
  <si>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</si>
  <si>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</si>
  <si>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</si>
  <si>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</si>
  <si>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</si>
  <si>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</si>
  <si>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</si>
  <si>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</si>
  <si>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</si>
  <si>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</si>
  <si>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</si>
  <si>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</si>
  <si>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</si>
  <si>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</si>
  <si>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</si>
  <si>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</si>
  <si>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</si>
  <si>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</si>
  <si>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</si>
  <si>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</si>
  <si>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</si>
  <si>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</si>
  <si>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</si>
  <si>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</si>
  <si>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</si>
  <si>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</si>
  <si>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</si>
  <si>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</si>
  <si>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</si>
  <si>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</si>
  <si>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</si>
  <si>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</si>
  <si>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</si>
  <si>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</si>
  <si>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</si>
  <si>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</si>
  <si>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</si>
  <si>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</si>
  <si>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</si>
  <si>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</si>
  <si>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</si>
  <si>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</si>
  <si>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</si>
  <si>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</si>
  <si>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</si>
  <si>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</si>
  <si>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</si>
  <si>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</si>
  <si>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</si>
  <si>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</si>
  <si>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</si>
  <si>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</si>
  <si>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</si>
  <si>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</si>
  <si>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</si>
  <si>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</si>
  <si>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</si>
  <si>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</si>
  <si>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</si>
  <si>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</si>
  <si>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</si>
  <si>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</si>
  <si>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</si>
  <si>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</si>
  <si>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</si>
  <si>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</si>
  <si>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</si>
  <si>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</si>
  <si>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</si>
  <si>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</si>
  <si>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</si>
  <si>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</si>
  <si>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</si>
  <si>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</si>
  <si>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</si>
  <si>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</si>
  <si>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</si>
  <si>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</si>
  <si>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</si>
  <si>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</si>
  <si>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</si>
  <si>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</si>
  <si>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</si>
  <si>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</si>
  <si>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</si>
  <si>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</si>
  <si>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</si>
  <si>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</si>
  <si>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</si>
  <si>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</si>
  <si>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</si>
  <si>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</si>
  <si>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</si>
  <si>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</si>
  <si>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</si>
  <si>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</si>
  <si>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</si>
  <si>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</si>
  <si>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</si>
  <si>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</si>
  <si>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</si>
  <si>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</si>
  <si>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</si>
  <si>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</si>
  <si>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</si>
  <si>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</si>
  <si>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</si>
  <si>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</si>
  <si>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</si>
  <si>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</si>
  <si>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</si>
  <si>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</si>
  <si>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</si>
  <si>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</si>
  <si>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</si>
  <si>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</si>
  <si>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</si>
  <si>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</si>
  <si>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</si>
  <si>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</si>
  <si>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</si>
  <si>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NO</t>
  </si>
  <si>
    <t>I.U/E.T</t>
  </si>
  <si>
    <t>Entre 2,5 y 3 SMMLV</t>
  </si>
  <si>
    <t>Entre 2 y 2 ,5 SMMLV</t>
  </si>
  <si>
    <t>FUNDACION UNIVERSITARIA TECNOLOGICO COMFENALCO - CARTAGENA</t>
  </si>
  <si>
    <t>Entre 3 y 3,5 SMMLV</t>
  </si>
  <si>
    <t>Entre 1 y 1,5 SMMLV</t>
  </si>
  <si>
    <t>Entre 3,5 y 4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</si>
</sst>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TECNOLOGICO COMFENALCO - CARTAGENA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125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TECNOLOGICO COMFENALCO - CARTAGENA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7637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7586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51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9.0507726269315678E-2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0.59512428298279163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8794</v>
      </c>
      <c r="D32" s="56">
        <v>10203</v>
      </c>
      <c r="E32" s="56">
        <v>9773</v>
      </c>
      <c r="F32" s="56">
        <v>10439</v>
      </c>
      <c r="G32" s="56">
        <v>10391</v>
      </c>
      <c r="H32" s="57">
        <v>10086</v>
      </c>
      <c r="I32" s="57">
        <v>9003</v>
      </c>
      <c r="J32" s="58">
        <v>8691</v>
      </c>
      <c r="K32" s="58">
        <v>8353</v>
      </c>
      <c r="L32" s="58">
        <v>6927</v>
      </c>
      <c r="M32" s="61">
        <v>7586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68</v>
      </c>
      <c r="I33" s="27">
        <v>110</v>
      </c>
      <c r="J33" s="32">
        <v>111</v>
      </c>
      <c r="K33" s="32">
        <v>56</v>
      </c>
      <c r="L33" s="32">
        <v>65</v>
      </c>
      <c r="M33" s="62">
        <v>51</v>
      </c>
    </row>
    <row r="34" spans="1:14" ht="19.5" thickBot="1" x14ac:dyDescent="0.3">
      <c r="A34" s="249" t="s">
        <v>8</v>
      </c>
      <c r="B34" s="250"/>
      <c r="C34" s="171">
        <f>+SUM(C32:C33)</f>
        <v>8794</v>
      </c>
      <c r="D34" s="172">
        <f t="shared" ref="D34:H34" si="0">+SUM(D32:D33)</f>
        <v>10203</v>
      </c>
      <c r="E34" s="172">
        <f t="shared" si="0"/>
        <v>9773</v>
      </c>
      <c r="F34" s="172">
        <f t="shared" si="0"/>
        <v>10439</v>
      </c>
      <c r="G34" s="172">
        <f t="shared" si="0"/>
        <v>10391</v>
      </c>
      <c r="H34" s="175">
        <f t="shared" si="0"/>
        <v>10154</v>
      </c>
      <c r="I34" s="175">
        <f>+SUM(I32:I33)</f>
        <v>9113</v>
      </c>
      <c r="J34" s="166">
        <f>+SUM(J32:J33)</f>
        <v>8802</v>
      </c>
      <c r="K34" s="166">
        <f>+SUM(K32:K33)</f>
        <v>8409</v>
      </c>
      <c r="L34" s="166">
        <f>+SUM(L32:L33)</f>
        <v>6992</v>
      </c>
      <c r="M34" s="167">
        <f>+SUM(M32:M33)</f>
        <v>7637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104</v>
      </c>
      <c r="D39" s="64">
        <v>26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6764</v>
      </c>
      <c r="D40" s="15">
        <v>7873</v>
      </c>
      <c r="E40" s="15">
        <v>7196</v>
      </c>
      <c r="F40" s="15">
        <v>7213</v>
      </c>
      <c r="G40" s="15">
        <v>6771</v>
      </c>
      <c r="H40" s="28">
        <v>5951</v>
      </c>
      <c r="I40" s="28">
        <v>4929</v>
      </c>
      <c r="J40" s="33">
        <v>4699</v>
      </c>
      <c r="K40" s="33">
        <v>4345</v>
      </c>
      <c r="L40" s="33">
        <v>3407</v>
      </c>
      <c r="M40" s="70">
        <v>3890</v>
      </c>
      <c r="N40" s="42"/>
    </row>
    <row r="41" spans="1:14" ht="18.75" x14ac:dyDescent="0.25">
      <c r="A41" s="233" t="s">
        <v>4</v>
      </c>
      <c r="B41" s="234"/>
      <c r="C41" s="69">
        <v>1926</v>
      </c>
      <c r="D41" s="15">
        <v>2304</v>
      </c>
      <c r="E41" s="15">
        <v>2577</v>
      </c>
      <c r="F41" s="15">
        <v>3226</v>
      </c>
      <c r="G41" s="15">
        <v>3620</v>
      </c>
      <c r="H41" s="28">
        <v>4135</v>
      </c>
      <c r="I41" s="28">
        <v>4074</v>
      </c>
      <c r="J41" s="33">
        <v>3992</v>
      </c>
      <c r="K41" s="33">
        <v>4008</v>
      </c>
      <c r="L41" s="33">
        <v>3520</v>
      </c>
      <c r="M41" s="70">
        <v>3696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68</v>
      </c>
      <c r="I42" s="28">
        <v>110</v>
      </c>
      <c r="J42" s="33">
        <v>111</v>
      </c>
      <c r="K42" s="33">
        <v>56</v>
      </c>
      <c r="L42" s="33">
        <v>65</v>
      </c>
      <c r="M42" s="70">
        <v>51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8794</v>
      </c>
      <c r="D45" s="172">
        <f t="shared" ref="D45:I45" si="1">+SUM(D39:D44)</f>
        <v>10203</v>
      </c>
      <c r="E45" s="172">
        <f t="shared" si="1"/>
        <v>9773</v>
      </c>
      <c r="F45" s="172">
        <f t="shared" si="1"/>
        <v>10439</v>
      </c>
      <c r="G45" s="172">
        <f t="shared" si="1"/>
        <v>10391</v>
      </c>
      <c r="H45" s="175">
        <f t="shared" si="1"/>
        <v>10154</v>
      </c>
      <c r="I45" s="175">
        <f t="shared" si="1"/>
        <v>9113</v>
      </c>
      <c r="J45" s="166">
        <f>+SUM(J39:J44)</f>
        <v>8802</v>
      </c>
      <c r="K45" s="166">
        <f>+SUM(K39:K44)</f>
        <v>8409</v>
      </c>
      <c r="L45" s="166">
        <f>+SUM(L39:L44)</f>
        <v>6992</v>
      </c>
      <c r="M45" s="167">
        <f>+SUM(M39:M44)</f>
        <v>7637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297</v>
      </c>
      <c r="E54" s="15">
        <v>528</v>
      </c>
      <c r="F54" s="15">
        <v>786</v>
      </c>
      <c r="G54" s="15">
        <v>1063</v>
      </c>
      <c r="H54" s="28">
        <v>1387</v>
      </c>
      <c r="I54" s="28">
        <v>1506</v>
      </c>
      <c r="J54" s="33">
        <v>1562</v>
      </c>
      <c r="K54" s="33">
        <v>1620</v>
      </c>
      <c r="L54" s="33">
        <v>1409</v>
      </c>
      <c r="M54" s="70">
        <v>1394</v>
      </c>
    </row>
    <row r="55" spans="1:13" ht="18.75" x14ac:dyDescent="0.25">
      <c r="A55" s="279" t="s">
        <v>59</v>
      </c>
      <c r="B55" s="280"/>
      <c r="C55" s="69">
        <v>3328</v>
      </c>
      <c r="D55" s="15">
        <v>3463</v>
      </c>
      <c r="E55" s="15">
        <v>3268</v>
      </c>
      <c r="F55" s="15">
        <v>3280</v>
      </c>
      <c r="G55" s="15">
        <v>3239</v>
      </c>
      <c r="H55" s="28">
        <v>3074</v>
      </c>
      <c r="I55" s="28">
        <v>2720</v>
      </c>
      <c r="J55" s="33">
        <v>2720</v>
      </c>
      <c r="K55" s="33">
        <v>2725</v>
      </c>
      <c r="L55" s="33">
        <v>2201</v>
      </c>
      <c r="M55" s="70">
        <v>2504</v>
      </c>
    </row>
    <row r="56" spans="1:13" ht="18.75" x14ac:dyDescent="0.25">
      <c r="A56" s="279" t="s">
        <v>49</v>
      </c>
      <c r="B56" s="280"/>
      <c r="C56" s="69">
        <v>5466</v>
      </c>
      <c r="D56" s="15">
        <v>6443</v>
      </c>
      <c r="E56" s="15">
        <v>5977</v>
      </c>
      <c r="F56" s="15">
        <v>6373</v>
      </c>
      <c r="G56" s="15">
        <v>6089</v>
      </c>
      <c r="H56" s="28">
        <v>5693</v>
      </c>
      <c r="I56" s="28">
        <v>4887</v>
      </c>
      <c r="J56" s="33">
        <v>4520</v>
      </c>
      <c r="K56" s="33">
        <v>4064</v>
      </c>
      <c r="L56" s="33">
        <v>3342</v>
      </c>
      <c r="M56" s="70">
        <v>3627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40</v>
      </c>
      <c r="M58" s="74">
        <v>112</v>
      </c>
    </row>
    <row r="59" spans="1:13" ht="19.5" thickBot="1" x14ac:dyDescent="0.3">
      <c r="A59" s="249" t="s">
        <v>8</v>
      </c>
      <c r="B59" s="250"/>
      <c r="C59" s="174">
        <f>+SUM(C50:C58)</f>
        <v>8794</v>
      </c>
      <c r="D59" s="172">
        <f>+SUM(D50:D58)</f>
        <v>10203</v>
      </c>
      <c r="E59" s="172">
        <f t="shared" ref="E59:L59" si="2">+SUM(E50:E58)</f>
        <v>9773</v>
      </c>
      <c r="F59" s="172">
        <f t="shared" si="2"/>
        <v>10439</v>
      </c>
      <c r="G59" s="172">
        <f t="shared" si="2"/>
        <v>10391</v>
      </c>
      <c r="H59" s="172">
        <f t="shared" si="2"/>
        <v>10154</v>
      </c>
      <c r="I59" s="172">
        <f t="shared" si="2"/>
        <v>9113</v>
      </c>
      <c r="J59" s="172">
        <f t="shared" si="2"/>
        <v>8802</v>
      </c>
      <c r="K59" s="172">
        <f t="shared" si="2"/>
        <v>8409</v>
      </c>
      <c r="L59" s="172">
        <f t="shared" si="2"/>
        <v>6992</v>
      </c>
      <c r="M59" s="167">
        <f>+SUM(M50:M58)</f>
        <v>7637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19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958</v>
      </c>
      <c r="H67" s="33">
        <v>1167</v>
      </c>
      <c r="I67" s="33">
        <v>1213</v>
      </c>
      <c r="J67" s="33">
        <v>1205</v>
      </c>
      <c r="K67" s="32">
        <v>1176</v>
      </c>
      <c r="L67" s="32">
        <v>998</v>
      </c>
      <c r="M67" s="62">
        <v>978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3208</v>
      </c>
      <c r="H68" s="33">
        <v>3153</v>
      </c>
      <c r="I68" s="33">
        <v>2905</v>
      </c>
      <c r="J68" s="33">
        <v>2921</v>
      </c>
      <c r="K68" s="32">
        <v>2930</v>
      </c>
      <c r="L68" s="32">
        <v>2487</v>
      </c>
      <c r="M68" s="62">
        <v>2839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235</v>
      </c>
      <c r="H70" s="33">
        <v>286</v>
      </c>
      <c r="I70" s="33">
        <v>282</v>
      </c>
      <c r="J70" s="33">
        <v>344</v>
      </c>
      <c r="K70" s="32">
        <v>355</v>
      </c>
      <c r="L70" s="32">
        <v>368</v>
      </c>
      <c r="M70" s="62">
        <v>543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5854</v>
      </c>
      <c r="H71" s="33">
        <v>5407</v>
      </c>
      <c r="I71" s="33">
        <v>4598</v>
      </c>
      <c r="J71" s="33">
        <v>4176</v>
      </c>
      <c r="K71" s="32">
        <v>3684</v>
      </c>
      <c r="L71" s="32">
        <v>2974</v>
      </c>
      <c r="M71" s="62">
        <v>3084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136</v>
      </c>
      <c r="H74" s="33">
        <v>141</v>
      </c>
      <c r="I74" s="33">
        <v>115</v>
      </c>
      <c r="J74" s="33">
        <v>156</v>
      </c>
      <c r="K74" s="32">
        <v>245</v>
      </c>
      <c r="L74" s="32">
        <v>165</v>
      </c>
      <c r="M74" s="62">
        <v>193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10391</v>
      </c>
      <c r="H76" s="172">
        <f t="shared" si="3"/>
        <v>10154</v>
      </c>
      <c r="I76" s="172">
        <f t="shared" ref="I76:M76" si="4">+SUM(I64:I75)</f>
        <v>9113</v>
      </c>
      <c r="J76" s="172">
        <f t="shared" si="4"/>
        <v>8802</v>
      </c>
      <c r="K76" s="172">
        <f t="shared" si="4"/>
        <v>8409</v>
      </c>
      <c r="L76" s="172">
        <f t="shared" si="4"/>
        <v>6992</v>
      </c>
      <c r="M76" s="173">
        <f t="shared" si="4"/>
        <v>7637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8794</v>
      </c>
      <c r="D82" s="84">
        <v>10203</v>
      </c>
      <c r="E82" s="84">
        <v>9773</v>
      </c>
      <c r="F82" s="84">
        <v>10439</v>
      </c>
      <c r="G82" s="84">
        <v>10391</v>
      </c>
      <c r="H82" s="85">
        <v>10154</v>
      </c>
      <c r="I82" s="85">
        <v>9113</v>
      </c>
      <c r="J82" s="85">
        <v>8802</v>
      </c>
      <c r="K82" s="86">
        <v>8409</v>
      </c>
      <c r="L82" s="86">
        <v>6992</v>
      </c>
      <c r="M82" s="87">
        <v>7637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8794</v>
      </c>
      <c r="D87" s="164">
        <f t="shared" ref="D87:H87" si="5">+SUM(D82:D86)</f>
        <v>10203</v>
      </c>
      <c r="E87" s="164">
        <f t="shared" si="5"/>
        <v>9773</v>
      </c>
      <c r="F87" s="164">
        <f t="shared" si="5"/>
        <v>10439</v>
      </c>
      <c r="G87" s="164">
        <f t="shared" si="5"/>
        <v>10391</v>
      </c>
      <c r="H87" s="165">
        <f t="shared" si="5"/>
        <v>10154</v>
      </c>
      <c r="I87" s="165">
        <f>+SUM(I82:I86)</f>
        <v>9113</v>
      </c>
      <c r="J87" s="165">
        <f>+SUM(J82:J86)</f>
        <v>8802</v>
      </c>
      <c r="K87" s="166">
        <f>+SUM(K82:K86)</f>
        <v>8409</v>
      </c>
      <c r="L87" s="166">
        <f>+SUM(L82:L86)</f>
        <v>6992</v>
      </c>
      <c r="M87" s="167">
        <f>+SUM(M82:M86)</f>
        <v>7637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5398</v>
      </c>
      <c r="D93" s="91">
        <v>6082</v>
      </c>
      <c r="E93" s="91">
        <v>5468</v>
      </c>
      <c r="F93" s="91">
        <v>5741</v>
      </c>
      <c r="G93" s="91">
        <v>5616</v>
      </c>
      <c r="H93" s="92">
        <v>5365</v>
      </c>
      <c r="I93" s="92">
        <v>4798</v>
      </c>
      <c r="J93" s="86">
        <v>4636</v>
      </c>
      <c r="K93" s="86">
        <v>4446</v>
      </c>
      <c r="L93" s="86">
        <v>3662</v>
      </c>
      <c r="M93" s="87">
        <v>4215</v>
      </c>
    </row>
    <row r="94" spans="1:13" ht="18.75" x14ac:dyDescent="0.25">
      <c r="A94" s="245" t="s">
        <v>35</v>
      </c>
      <c r="B94" s="246"/>
      <c r="C94" s="63">
        <v>3396</v>
      </c>
      <c r="D94" s="15">
        <v>4121</v>
      </c>
      <c r="E94" s="15">
        <v>4305</v>
      </c>
      <c r="F94" s="15">
        <v>4698</v>
      </c>
      <c r="G94" s="15">
        <v>4775</v>
      </c>
      <c r="H94" s="28">
        <v>4789</v>
      </c>
      <c r="I94" s="28">
        <v>4315</v>
      </c>
      <c r="J94" s="28">
        <v>4166</v>
      </c>
      <c r="K94" s="32">
        <v>3963</v>
      </c>
      <c r="L94" s="32">
        <v>3330</v>
      </c>
      <c r="M94" s="88">
        <v>3422</v>
      </c>
    </row>
    <row r="95" spans="1:13" ht="19.5" thickBot="1" x14ac:dyDescent="0.3">
      <c r="A95" s="249" t="s">
        <v>8</v>
      </c>
      <c r="B95" s="250"/>
      <c r="C95" s="158">
        <f>+SUM(C93:C94)</f>
        <v>8794</v>
      </c>
      <c r="D95" s="164">
        <f t="shared" ref="D95:M95" si="6">+SUM(D93:D94)</f>
        <v>10203</v>
      </c>
      <c r="E95" s="164">
        <f t="shared" si="6"/>
        <v>9773</v>
      </c>
      <c r="F95" s="164">
        <f t="shared" si="6"/>
        <v>10439</v>
      </c>
      <c r="G95" s="164">
        <f t="shared" si="6"/>
        <v>10391</v>
      </c>
      <c r="H95" s="165">
        <f t="shared" si="6"/>
        <v>10154</v>
      </c>
      <c r="I95" s="165">
        <f t="shared" si="6"/>
        <v>9113</v>
      </c>
      <c r="J95" s="165">
        <f t="shared" si="6"/>
        <v>8802</v>
      </c>
      <c r="K95" s="166">
        <f t="shared" si="6"/>
        <v>8409</v>
      </c>
      <c r="L95" s="166">
        <f t="shared" si="6"/>
        <v>6992</v>
      </c>
      <c r="M95" s="167">
        <f t="shared" si="6"/>
        <v>7637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0.14455736828028884</v>
      </c>
      <c r="D100" s="209">
        <v>0.14516563425801238</v>
      </c>
      <c r="E100" s="209">
        <v>0.13531799729364005</v>
      </c>
      <c r="F100" s="209">
        <v>0.12607790663098423</v>
      </c>
      <c r="G100" s="210">
        <v>0.2233940556088207</v>
      </c>
    </row>
    <row r="101" spans="1:10" ht="18.75" x14ac:dyDescent="0.25">
      <c r="A101" s="245" t="s">
        <v>4</v>
      </c>
      <c r="B101" s="246"/>
      <c r="C101" s="209">
        <v>0.15304948216340622</v>
      </c>
      <c r="D101" s="209">
        <v>0.15143464399574921</v>
      </c>
      <c r="E101" s="209">
        <v>0.1235356762513312</v>
      </c>
      <c r="F101" s="209">
        <v>9.0507726269315678E-2</v>
      </c>
      <c r="G101" s="210">
        <v>0.14264036418816389</v>
      </c>
    </row>
    <row r="102" spans="1:10" ht="19.5" thickBot="1" x14ac:dyDescent="0.3">
      <c r="A102" s="249" t="s">
        <v>41</v>
      </c>
      <c r="B102" s="250"/>
      <c r="C102" s="162">
        <v>0.14615885416666666</v>
      </c>
      <c r="D102" s="162">
        <v>0.1464331757627847</v>
      </c>
      <c r="E102" s="162">
        <v>0.13272364872786963</v>
      </c>
      <c r="F102" s="162">
        <v>0.11852892949168424</v>
      </c>
      <c r="G102" s="163">
        <v>0.2040072859744991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3890</v>
      </c>
      <c r="D110" s="95">
        <v>971</v>
      </c>
      <c r="E110" s="96">
        <f t="shared" ref="E110:E115" si="8">+IF(C110=0,"",(D110/C110))</f>
        <v>0.24961439588688947</v>
      </c>
      <c r="G110" s="241" t="s">
        <v>3</v>
      </c>
      <c r="H110" s="242"/>
      <c r="I110" s="98">
        <v>17</v>
      </c>
      <c r="J110"/>
    </row>
    <row r="111" spans="1:10" ht="18.75" x14ac:dyDescent="0.25">
      <c r="A111" s="241" t="s">
        <v>4</v>
      </c>
      <c r="B111" s="248"/>
      <c r="C111" s="63">
        <f t="shared" si="7"/>
        <v>3696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12</v>
      </c>
      <c r="J111"/>
    </row>
    <row r="112" spans="1:10" ht="18.75" x14ac:dyDescent="0.25">
      <c r="A112" s="241" t="s">
        <v>5</v>
      </c>
      <c r="B112" s="248"/>
      <c r="C112" s="63">
        <f t="shared" si="7"/>
        <v>51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4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7637</v>
      </c>
      <c r="D115" s="159">
        <f>+SUM(D109:D114)</f>
        <v>971</v>
      </c>
      <c r="E115" s="160">
        <f t="shared" si="8"/>
        <v>0.12714416655754879</v>
      </c>
      <c r="G115" s="268" t="s">
        <v>8</v>
      </c>
      <c r="H115" s="269"/>
      <c r="I115" s="161">
        <f>+SUM(I109:I114)</f>
        <v>33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3589</v>
      </c>
      <c r="D123" s="243">
        <f>+C123+C124</f>
        <v>6349</v>
      </c>
      <c r="E123" s="103">
        <v>3327</v>
      </c>
      <c r="F123" s="243">
        <f>+E123+E124</f>
        <v>5620</v>
      </c>
      <c r="G123" s="67">
        <v>2662</v>
      </c>
      <c r="H123" s="253">
        <f>+G123+G124</f>
        <v>4300</v>
      </c>
    </row>
    <row r="124" spans="1:10" ht="18.75" x14ac:dyDescent="0.25">
      <c r="A124" s="267"/>
      <c r="B124" s="105">
        <v>2</v>
      </c>
      <c r="C124" s="99">
        <v>2760</v>
      </c>
      <c r="D124" s="244"/>
      <c r="E124" s="99">
        <v>2293</v>
      </c>
      <c r="F124" s="244"/>
      <c r="G124" s="99">
        <v>1638</v>
      </c>
      <c r="H124" s="244"/>
    </row>
    <row r="125" spans="1:10" ht="18.75" x14ac:dyDescent="0.25">
      <c r="A125" s="266">
        <v>2017</v>
      </c>
      <c r="B125" s="106">
        <v>1</v>
      </c>
      <c r="C125" s="100">
        <v>3479</v>
      </c>
      <c r="D125" s="254">
        <f>+C125+C126</f>
        <v>5520</v>
      </c>
      <c r="E125" s="100">
        <v>2940</v>
      </c>
      <c r="F125" s="254">
        <f>+E125+E126</f>
        <v>4690</v>
      </c>
      <c r="G125" s="100">
        <v>2552</v>
      </c>
      <c r="H125" s="254">
        <f>+G125+G126</f>
        <v>3890</v>
      </c>
    </row>
    <row r="126" spans="1:10" ht="18.75" x14ac:dyDescent="0.25">
      <c r="A126" s="267"/>
      <c r="B126" s="105">
        <v>2</v>
      </c>
      <c r="C126" s="99">
        <v>2041</v>
      </c>
      <c r="D126" s="244"/>
      <c r="E126" s="99">
        <v>1750</v>
      </c>
      <c r="F126" s="244"/>
      <c r="G126" s="99">
        <v>1338</v>
      </c>
      <c r="H126" s="244"/>
    </row>
    <row r="127" spans="1:10" ht="18.75" x14ac:dyDescent="0.25">
      <c r="A127" s="266">
        <v>2018</v>
      </c>
      <c r="B127" s="106">
        <v>1</v>
      </c>
      <c r="C127" s="100">
        <v>2808</v>
      </c>
      <c r="D127" s="254">
        <f>+C127+C128</f>
        <v>4761</v>
      </c>
      <c r="E127" s="100">
        <v>2531</v>
      </c>
      <c r="F127" s="254">
        <f>+E127+E128</f>
        <v>4414</v>
      </c>
      <c r="G127" s="100">
        <v>2045</v>
      </c>
      <c r="H127" s="254">
        <f>+G127+G128</f>
        <v>3392</v>
      </c>
    </row>
    <row r="128" spans="1:10" ht="18.75" x14ac:dyDescent="0.25">
      <c r="A128" s="267"/>
      <c r="B128" s="105">
        <v>2</v>
      </c>
      <c r="C128" s="99">
        <v>1953</v>
      </c>
      <c r="D128" s="244"/>
      <c r="E128" s="99">
        <v>1883</v>
      </c>
      <c r="F128" s="244"/>
      <c r="G128" s="99">
        <v>1347</v>
      </c>
      <c r="H128" s="244"/>
    </row>
    <row r="129" spans="1:28" ht="18.75" x14ac:dyDescent="0.25">
      <c r="A129" s="266">
        <v>2019</v>
      </c>
      <c r="B129" s="106">
        <v>1</v>
      </c>
      <c r="C129" s="100">
        <v>3223</v>
      </c>
      <c r="D129" s="254">
        <f>+C129+C130</f>
        <v>5296</v>
      </c>
      <c r="E129" s="100">
        <v>3093</v>
      </c>
      <c r="F129" s="254">
        <f>+E129+E130</f>
        <v>5077</v>
      </c>
      <c r="G129" s="100">
        <v>2393</v>
      </c>
      <c r="H129" s="254">
        <f>+G129+G130</f>
        <v>3696</v>
      </c>
    </row>
    <row r="130" spans="1:28" ht="18.75" x14ac:dyDescent="0.25">
      <c r="A130" s="267"/>
      <c r="B130" s="105">
        <v>2</v>
      </c>
      <c r="C130" s="99">
        <v>2073</v>
      </c>
      <c r="D130" s="244"/>
      <c r="E130" s="99">
        <v>1984</v>
      </c>
      <c r="F130" s="244"/>
      <c r="G130" s="99">
        <v>1303</v>
      </c>
      <c r="H130" s="244"/>
    </row>
    <row r="131" spans="1:28" ht="18.75" x14ac:dyDescent="0.25">
      <c r="A131" s="266">
        <v>2022</v>
      </c>
      <c r="B131" s="106">
        <v>1</v>
      </c>
      <c r="C131" s="100">
        <v>3079</v>
      </c>
      <c r="D131" s="254">
        <f>+C131+C132</f>
        <v>4093</v>
      </c>
      <c r="E131" s="100">
        <v>2924</v>
      </c>
      <c r="F131" s="254">
        <f>+E131+E132</f>
        <v>3881</v>
      </c>
      <c r="G131" s="100">
        <v>2071</v>
      </c>
      <c r="H131" s="254">
        <f>+G131+G132</f>
        <v>2524</v>
      </c>
    </row>
    <row r="132" spans="1:28" ht="18.75" x14ac:dyDescent="0.25">
      <c r="A132" s="267"/>
      <c r="B132" s="105">
        <v>2</v>
      </c>
      <c r="C132" s="99">
        <v>1014</v>
      </c>
      <c r="D132" s="244"/>
      <c r="E132" s="99">
        <v>957</v>
      </c>
      <c r="F132" s="244"/>
      <c r="G132" s="99">
        <v>453</v>
      </c>
      <c r="H132" s="244"/>
    </row>
    <row r="133" spans="1:28" ht="18.75" x14ac:dyDescent="0.25">
      <c r="A133" s="266">
        <v>2021</v>
      </c>
      <c r="B133" s="106">
        <v>1</v>
      </c>
      <c r="C133" s="100">
        <v>2566</v>
      </c>
      <c r="D133" s="254">
        <f>+C133+C134</f>
        <v>4280</v>
      </c>
      <c r="E133" s="100">
        <v>2299</v>
      </c>
      <c r="F133" s="254">
        <f>+E133+E134</f>
        <v>3852</v>
      </c>
      <c r="G133" s="100">
        <v>1660</v>
      </c>
      <c r="H133" s="254">
        <f>+G133+G134</f>
        <v>2674</v>
      </c>
    </row>
    <row r="134" spans="1:28" ht="18.75" x14ac:dyDescent="0.25">
      <c r="A134" s="267"/>
      <c r="B134" s="105">
        <v>2</v>
      </c>
      <c r="C134" s="99">
        <v>1714</v>
      </c>
      <c r="D134" s="244"/>
      <c r="E134" s="99">
        <v>1553</v>
      </c>
      <c r="F134" s="244"/>
      <c r="G134" s="99">
        <v>1014</v>
      </c>
      <c r="H134" s="244"/>
    </row>
    <row r="135" spans="1:28" ht="18.75" x14ac:dyDescent="0.25">
      <c r="A135" s="303">
        <v>2022</v>
      </c>
      <c r="B135" s="107">
        <v>1</v>
      </c>
      <c r="C135" s="101">
        <v>3142</v>
      </c>
      <c r="D135" s="255">
        <f>+C135+C136</f>
        <v>5918</v>
      </c>
      <c r="E135" s="101">
        <v>2788</v>
      </c>
      <c r="F135" s="255">
        <f>+E135+E136</f>
        <v>5222</v>
      </c>
      <c r="G135" s="101">
        <v>2078</v>
      </c>
      <c r="H135" s="255">
        <f>+G135+G136</f>
        <v>3724</v>
      </c>
    </row>
    <row r="136" spans="1:28" ht="19.5" thickBot="1" x14ac:dyDescent="0.3">
      <c r="A136" s="304"/>
      <c r="B136" s="108">
        <v>2</v>
      </c>
      <c r="C136" s="102">
        <v>2776</v>
      </c>
      <c r="D136" s="256"/>
      <c r="E136" s="102">
        <v>2434</v>
      </c>
      <c r="F136" s="256"/>
      <c r="G136" s="102">
        <v>1646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1</v>
      </c>
      <c r="E141" s="110">
        <f t="shared" si="9"/>
        <v>168</v>
      </c>
      <c r="F141" s="110">
        <f t="shared" si="9"/>
        <v>340</v>
      </c>
      <c r="G141" s="110">
        <f t="shared" si="9"/>
        <v>146</v>
      </c>
      <c r="H141" s="110">
        <f t="shared" si="9"/>
        <v>9</v>
      </c>
      <c r="I141" s="111">
        <f t="shared" si="9"/>
        <v>0</v>
      </c>
      <c r="J141" s="297">
        <f>+SUM(B141:I141)</f>
        <v>665</v>
      </c>
      <c r="M141" s="3">
        <v>0</v>
      </c>
      <c r="N141" s="22">
        <v>1</v>
      </c>
      <c r="O141" s="22">
        <v>1</v>
      </c>
      <c r="P141" s="22">
        <v>168</v>
      </c>
      <c r="Q141" s="22">
        <v>340</v>
      </c>
      <c r="R141" s="22">
        <v>146</v>
      </c>
      <c r="S141" s="22">
        <v>9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1.5037593984962407E-3</v>
      </c>
      <c r="D142" s="113">
        <f t="shared" si="10"/>
        <v>1.5037593984962407E-3</v>
      </c>
      <c r="E142" s="113">
        <f>+IF($J$141=0,"",(E141/$J$141))</f>
        <v>0.25263157894736843</v>
      </c>
      <c r="F142" s="113">
        <f>+IF($J$141=0,"",(F141/$J$141))</f>
        <v>0.51127819548872178</v>
      </c>
      <c r="G142" s="113">
        <f t="shared" si="10"/>
        <v>0.21954887218045113</v>
      </c>
      <c r="H142" s="113">
        <f t="shared" si="10"/>
        <v>1.3533834586466165E-2</v>
      </c>
      <c r="I142" s="114">
        <f>+IF($J$141=0,"",(I141/$J$141))</f>
        <v>0</v>
      </c>
      <c r="J142" s="298"/>
      <c r="M142" s="3">
        <v>0</v>
      </c>
      <c r="N142" s="22">
        <v>1</v>
      </c>
      <c r="O142" s="22">
        <v>2</v>
      </c>
      <c r="P142" s="22">
        <v>123</v>
      </c>
      <c r="Q142" s="22">
        <v>266</v>
      </c>
      <c r="R142" s="22">
        <v>187</v>
      </c>
      <c r="S142" s="22">
        <v>11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2</v>
      </c>
      <c r="E143" s="116">
        <f t="shared" si="11"/>
        <v>123</v>
      </c>
      <c r="F143" s="116">
        <f t="shared" si="11"/>
        <v>266</v>
      </c>
      <c r="G143" s="116">
        <f t="shared" si="11"/>
        <v>187</v>
      </c>
      <c r="H143" s="116">
        <f t="shared" si="11"/>
        <v>11</v>
      </c>
      <c r="I143" s="117">
        <f t="shared" si="11"/>
        <v>0</v>
      </c>
      <c r="J143" s="235">
        <f>+SUM(B143:I143)</f>
        <v>590</v>
      </c>
      <c r="M143" s="3">
        <v>0</v>
      </c>
      <c r="N143" s="22">
        <v>0</v>
      </c>
      <c r="O143" s="22">
        <v>1</v>
      </c>
      <c r="P143" s="22">
        <v>100</v>
      </c>
      <c r="Q143" s="22">
        <v>236</v>
      </c>
      <c r="R143" s="22">
        <v>170</v>
      </c>
      <c r="S143" s="22">
        <v>12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1.6949152542372881E-3</v>
      </c>
      <c r="D144" s="119">
        <f t="shared" si="12"/>
        <v>3.3898305084745762E-3</v>
      </c>
      <c r="E144" s="119">
        <f t="shared" si="12"/>
        <v>0.20847457627118643</v>
      </c>
      <c r="F144" s="119">
        <f t="shared" si="12"/>
        <v>0.45084745762711864</v>
      </c>
      <c r="G144" s="119">
        <f t="shared" si="12"/>
        <v>0.31694915254237288</v>
      </c>
      <c r="H144" s="119">
        <f t="shared" si="12"/>
        <v>1.864406779661017E-2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82</v>
      </c>
      <c r="Q144" s="3">
        <v>186</v>
      </c>
      <c r="R144" s="3">
        <v>159</v>
      </c>
      <c r="S144" s="3">
        <v>11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100</v>
      </c>
      <c r="F145" s="116">
        <f t="shared" si="13"/>
        <v>236</v>
      </c>
      <c r="G145" s="116">
        <f t="shared" si="13"/>
        <v>170</v>
      </c>
      <c r="H145" s="116">
        <f t="shared" si="13"/>
        <v>12</v>
      </c>
      <c r="I145" s="117">
        <f t="shared" si="13"/>
        <v>0</v>
      </c>
      <c r="J145" s="235">
        <f>+SUM(B145:I145)</f>
        <v>519</v>
      </c>
      <c r="M145" s="3">
        <v>0</v>
      </c>
      <c r="N145" s="3">
        <v>1</v>
      </c>
      <c r="O145" s="3">
        <v>0</v>
      </c>
      <c r="P145" s="3">
        <v>68</v>
      </c>
      <c r="Q145" s="3">
        <v>181</v>
      </c>
      <c r="R145" s="3">
        <v>165</v>
      </c>
      <c r="S145" s="3">
        <v>11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1.9267822736030828E-3</v>
      </c>
      <c r="E146" s="119">
        <f t="shared" si="14"/>
        <v>0.19267822736030829</v>
      </c>
      <c r="F146" s="119">
        <f t="shared" si="14"/>
        <v>0.45472061657032753</v>
      </c>
      <c r="G146" s="119">
        <f t="shared" si="14"/>
        <v>0.32755298651252407</v>
      </c>
      <c r="H146" s="119">
        <f t="shared" si="14"/>
        <v>2.3121387283236993E-2</v>
      </c>
      <c r="I146" s="120">
        <f t="shared" si="14"/>
        <v>0</v>
      </c>
      <c r="J146" s="236"/>
      <c r="M146" s="3">
        <v>1</v>
      </c>
      <c r="N146" s="3">
        <v>1</v>
      </c>
      <c r="O146" s="3">
        <v>1</v>
      </c>
      <c r="P146" s="3">
        <v>43</v>
      </c>
      <c r="Q146" s="3">
        <v>81</v>
      </c>
      <c r="R146" s="3">
        <v>155</v>
      </c>
      <c r="S146" s="3">
        <v>15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82</v>
      </c>
      <c r="F147" s="116">
        <f t="shared" si="15"/>
        <v>186</v>
      </c>
      <c r="G147" s="116">
        <f t="shared" si="15"/>
        <v>159</v>
      </c>
      <c r="H147" s="116">
        <f t="shared" si="15"/>
        <v>11</v>
      </c>
      <c r="I147" s="117">
        <f t="shared" si="15"/>
        <v>0</v>
      </c>
      <c r="J147" s="235">
        <f>+SUM(B147:I147)</f>
        <v>438</v>
      </c>
      <c r="M147" s="3">
        <v>0</v>
      </c>
      <c r="N147" s="3">
        <v>1</v>
      </c>
      <c r="O147" s="3">
        <v>0</v>
      </c>
      <c r="P147" s="3">
        <v>49</v>
      </c>
      <c r="Q147" s="3">
        <v>110</v>
      </c>
      <c r="R147" s="3">
        <v>191</v>
      </c>
      <c r="S147" s="3">
        <v>17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0.18721461187214611</v>
      </c>
      <c r="F148" s="119">
        <f t="shared" si="16"/>
        <v>0.42465753424657532</v>
      </c>
      <c r="G148" s="119">
        <f t="shared" si="16"/>
        <v>0.36301369863013699</v>
      </c>
      <c r="H148" s="119">
        <f t="shared" si="16"/>
        <v>2.5114155251141551E-2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68</v>
      </c>
      <c r="F149" s="116">
        <f t="shared" si="17"/>
        <v>181</v>
      </c>
      <c r="G149" s="116">
        <f t="shared" si="17"/>
        <v>165</v>
      </c>
      <c r="H149" s="116">
        <f t="shared" si="17"/>
        <v>11</v>
      </c>
      <c r="I149" s="117">
        <f t="shared" si="17"/>
        <v>0</v>
      </c>
      <c r="J149" s="235">
        <f>+SUM(B149:I149)</f>
        <v>426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2.3474178403755869E-3</v>
      </c>
      <c r="D150" s="119">
        <f t="shared" si="18"/>
        <v>0</v>
      </c>
      <c r="E150" s="119">
        <f t="shared" si="18"/>
        <v>0.15962441314553991</v>
      </c>
      <c r="F150" s="119">
        <f t="shared" si="18"/>
        <v>0.42488262910798125</v>
      </c>
      <c r="G150" s="119">
        <f t="shared" si="18"/>
        <v>0.38732394366197181</v>
      </c>
      <c r="H150" s="119">
        <f t="shared" si="18"/>
        <v>2.5821596244131457E-2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1</v>
      </c>
      <c r="C151" s="116">
        <f t="shared" ref="C151:I151" si="19">+N146</f>
        <v>1</v>
      </c>
      <c r="D151" s="116">
        <f t="shared" si="19"/>
        <v>1</v>
      </c>
      <c r="E151" s="116">
        <f t="shared" si="19"/>
        <v>43</v>
      </c>
      <c r="F151" s="116">
        <f t="shared" si="19"/>
        <v>81</v>
      </c>
      <c r="G151" s="116">
        <f t="shared" si="19"/>
        <v>155</v>
      </c>
      <c r="H151" s="116">
        <f t="shared" si="19"/>
        <v>15</v>
      </c>
      <c r="I151" s="117">
        <f t="shared" si="19"/>
        <v>0</v>
      </c>
      <c r="J151" s="235">
        <f>+SUM(B151:I151)</f>
        <v>297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3.3670033670033669E-3</v>
      </c>
      <c r="C152" s="119">
        <f t="shared" ref="C152:I152" si="20">+IF($J$151=0,"",(C151/$J$151))</f>
        <v>3.3670033670033669E-3</v>
      </c>
      <c r="D152" s="119">
        <f t="shared" si="20"/>
        <v>3.3670033670033669E-3</v>
      </c>
      <c r="E152" s="119">
        <f t="shared" si="20"/>
        <v>0.14478114478114479</v>
      </c>
      <c r="F152" s="119">
        <f t="shared" si="20"/>
        <v>0.27272727272727271</v>
      </c>
      <c r="G152" s="119">
        <f t="shared" si="20"/>
        <v>0.52188552188552184</v>
      </c>
      <c r="H152" s="119">
        <f t="shared" si="20"/>
        <v>5.0505050505050504E-2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49</v>
      </c>
      <c r="F153" s="122">
        <f t="shared" si="21"/>
        <v>110</v>
      </c>
      <c r="G153" s="122">
        <f t="shared" si="21"/>
        <v>191</v>
      </c>
      <c r="H153" s="122">
        <f t="shared" si="21"/>
        <v>17</v>
      </c>
      <c r="I153" s="123">
        <f t="shared" si="21"/>
        <v>0</v>
      </c>
      <c r="J153" s="259">
        <f>+SUM(B153:I153)</f>
        <v>368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2.717391304347826E-3</v>
      </c>
      <c r="D154" s="125">
        <f t="shared" si="22"/>
        <v>0</v>
      </c>
      <c r="E154" s="125">
        <f t="shared" si="22"/>
        <v>0.13315217391304349</v>
      </c>
      <c r="F154" s="125">
        <f t="shared" si="22"/>
        <v>0.29891304347826086</v>
      </c>
      <c r="G154" s="125">
        <f t="shared" si="22"/>
        <v>0.51902173913043481</v>
      </c>
      <c r="H154" s="125">
        <f t="shared" si="22"/>
        <v>4.619565217391304E-2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321</v>
      </c>
      <c r="C159" s="83">
        <f t="shared" ref="C159:E159" si="23">+N159</f>
        <v>67</v>
      </c>
      <c r="D159" s="83">
        <f t="shared" si="23"/>
        <v>231</v>
      </c>
      <c r="E159" s="110">
        <f t="shared" si="23"/>
        <v>46</v>
      </c>
      <c r="F159" s="297">
        <f>+SUM(B159:E159)</f>
        <v>665</v>
      </c>
      <c r="G159" s="83">
        <f>Q159</f>
        <v>219</v>
      </c>
      <c r="H159" s="110">
        <f>R159</f>
        <v>446</v>
      </c>
      <c r="I159" s="297">
        <f>+SUM(G159:H159)</f>
        <v>665</v>
      </c>
      <c r="J159" s="34"/>
      <c r="M159" s="3">
        <v>321</v>
      </c>
      <c r="N159" s="3">
        <v>67</v>
      </c>
      <c r="O159" s="3">
        <v>231</v>
      </c>
      <c r="P159" s="3">
        <v>46</v>
      </c>
      <c r="Q159" s="3">
        <v>219</v>
      </c>
      <c r="R159" s="3">
        <v>446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0.48270676691729325</v>
      </c>
      <c r="C160" s="30">
        <f t="shared" ref="C160:E160" si="24">+IF($F$159=0,"",(C159/$F$159))</f>
        <v>0.10075187969924812</v>
      </c>
      <c r="D160" s="30">
        <f t="shared" si="24"/>
        <v>0.3473684210526316</v>
      </c>
      <c r="E160" s="113">
        <f t="shared" si="24"/>
        <v>6.9172932330827067E-2</v>
      </c>
      <c r="F160" s="298"/>
      <c r="G160" s="30">
        <f>+IF($I$159=0,"",(G159/$I$159))</f>
        <v>0.32932330827067668</v>
      </c>
      <c r="H160" s="113">
        <f>+IF($I$159=0,"",(H159/$I$159))</f>
        <v>0.67067669172932332</v>
      </c>
      <c r="I160" s="298"/>
      <c r="J160" s="34"/>
      <c r="M160" s="3">
        <v>276</v>
      </c>
      <c r="N160" s="3">
        <v>82</v>
      </c>
      <c r="O160" s="3">
        <v>232</v>
      </c>
      <c r="P160" s="3">
        <v>0</v>
      </c>
      <c r="Q160" s="3">
        <v>197</v>
      </c>
      <c r="R160" s="3">
        <v>393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276</v>
      </c>
      <c r="C161" s="25">
        <f t="shared" ref="C161:E161" si="25">+N160</f>
        <v>82</v>
      </c>
      <c r="D161" s="25">
        <f t="shared" si="25"/>
        <v>232</v>
      </c>
      <c r="E161" s="116">
        <f t="shared" si="25"/>
        <v>0</v>
      </c>
      <c r="F161" s="235">
        <f>+SUM(B161:E161)</f>
        <v>590</v>
      </c>
      <c r="G161" s="25">
        <f>Q160</f>
        <v>197</v>
      </c>
      <c r="H161" s="116">
        <f>R160</f>
        <v>393</v>
      </c>
      <c r="I161" s="235">
        <f>+SUM(G161:H161)</f>
        <v>590</v>
      </c>
      <c r="J161" s="34"/>
      <c r="M161" s="3">
        <v>246</v>
      </c>
      <c r="N161" s="3">
        <v>59</v>
      </c>
      <c r="O161" s="3">
        <v>214</v>
      </c>
      <c r="P161" s="3">
        <v>0</v>
      </c>
      <c r="Q161" s="3">
        <v>177</v>
      </c>
      <c r="R161" s="3">
        <v>342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0.46779661016949153</v>
      </c>
      <c r="C162" s="29">
        <f t="shared" ref="C162:E162" si="26">+IF($F$161=0,"",(C161/$F$161))</f>
        <v>0.13898305084745763</v>
      </c>
      <c r="D162" s="29">
        <f t="shared" si="26"/>
        <v>0.39322033898305087</v>
      </c>
      <c r="E162" s="119">
        <f t="shared" si="26"/>
        <v>0</v>
      </c>
      <c r="F162" s="236"/>
      <c r="G162" s="29">
        <f>+IF($I$161=0,"",(G161/$I$161))</f>
        <v>0.33389830508474577</v>
      </c>
      <c r="H162" s="119">
        <f>+IF($I$161=0,"",(H161/$I$161))</f>
        <v>0.66610169491525428</v>
      </c>
      <c r="I162" s="236"/>
      <c r="J162" s="34"/>
      <c r="M162" s="3">
        <v>216</v>
      </c>
      <c r="N162" s="3">
        <v>72</v>
      </c>
      <c r="O162" s="3">
        <v>150</v>
      </c>
      <c r="P162" s="3">
        <v>0</v>
      </c>
      <c r="Q162" s="3">
        <v>152</v>
      </c>
      <c r="R162" s="3">
        <v>286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246</v>
      </c>
      <c r="C163" s="25">
        <f t="shared" ref="C163:E163" si="27">+N161</f>
        <v>59</v>
      </c>
      <c r="D163" s="25">
        <f t="shared" si="27"/>
        <v>214</v>
      </c>
      <c r="E163" s="116">
        <f t="shared" si="27"/>
        <v>0</v>
      </c>
      <c r="F163" s="235">
        <f>+SUM(B163:E163)</f>
        <v>519</v>
      </c>
      <c r="G163" s="25">
        <f>Q161</f>
        <v>177</v>
      </c>
      <c r="H163" s="116">
        <f>R161</f>
        <v>342</v>
      </c>
      <c r="I163" s="235">
        <f>+SUM(G163:H163)</f>
        <v>519</v>
      </c>
      <c r="J163" s="34"/>
      <c r="M163" s="3">
        <v>271</v>
      </c>
      <c r="N163" s="3">
        <v>13</v>
      </c>
      <c r="O163" s="3">
        <v>142</v>
      </c>
      <c r="P163" s="3">
        <v>0</v>
      </c>
      <c r="Q163" s="3">
        <v>152</v>
      </c>
      <c r="R163" s="3">
        <v>274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0.47398843930635837</v>
      </c>
      <c r="C164" s="29">
        <f t="shared" ref="C164:E164" si="28">+IF($F$163=0,"",(C163/$F$163))</f>
        <v>0.11368015414258188</v>
      </c>
      <c r="D164" s="29">
        <f t="shared" si="28"/>
        <v>0.41233140655105971</v>
      </c>
      <c r="E164" s="119">
        <f t="shared" si="28"/>
        <v>0</v>
      </c>
      <c r="F164" s="236"/>
      <c r="G164" s="29">
        <f>+IF($I$163=0,"",(G163/$I$163))</f>
        <v>0.34104046242774566</v>
      </c>
      <c r="H164" s="119">
        <f>+IF($I$163=0,"",(H163/$I$163))</f>
        <v>0.65895953757225434</v>
      </c>
      <c r="I164" s="236"/>
      <c r="J164" s="34"/>
      <c r="M164" s="3">
        <v>149</v>
      </c>
      <c r="N164" s="3">
        <v>33</v>
      </c>
      <c r="O164" s="3">
        <v>115</v>
      </c>
      <c r="P164" s="3">
        <v>0</v>
      </c>
      <c r="Q164" s="3">
        <v>108</v>
      </c>
      <c r="R164" s="3">
        <v>189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216</v>
      </c>
      <c r="C165" s="19">
        <f t="shared" ref="C165:E165" si="29">+N162</f>
        <v>72</v>
      </c>
      <c r="D165" s="19">
        <f t="shared" si="29"/>
        <v>150</v>
      </c>
      <c r="E165" s="122">
        <f t="shared" si="29"/>
        <v>0</v>
      </c>
      <c r="F165" s="235">
        <f>+SUM(B165:E165)</f>
        <v>438</v>
      </c>
      <c r="G165" s="25">
        <f>Q162</f>
        <v>152</v>
      </c>
      <c r="H165" s="116">
        <f>R162</f>
        <v>286</v>
      </c>
      <c r="I165" s="235">
        <f>+SUM(G165:H165)</f>
        <v>438</v>
      </c>
      <c r="J165" s="34"/>
      <c r="M165" s="3">
        <v>192</v>
      </c>
      <c r="N165" s="3">
        <v>45</v>
      </c>
      <c r="O165" s="3">
        <v>131</v>
      </c>
      <c r="P165" s="3">
        <v>0</v>
      </c>
      <c r="Q165" s="3">
        <v>137</v>
      </c>
      <c r="R165" s="3">
        <v>231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0.49315068493150682</v>
      </c>
      <c r="C166" s="29">
        <f>+IF($F$165=0,"",(C165/$F$165))</f>
        <v>0.16438356164383561</v>
      </c>
      <c r="D166" s="29">
        <f t="shared" ref="D166:E166" si="30">+IF($F$165=0,"",(D165/$F$165))</f>
        <v>0.34246575342465752</v>
      </c>
      <c r="E166" s="119">
        <f t="shared" si="30"/>
        <v>0</v>
      </c>
      <c r="F166" s="236"/>
      <c r="G166" s="29">
        <f>+IF($I$165=0,"",(G165/$I$165))</f>
        <v>0.34703196347031962</v>
      </c>
      <c r="H166" s="119">
        <f>+IF($I$165=0,"",(H165/$I$165))</f>
        <v>0.65296803652968038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271</v>
      </c>
      <c r="C167" s="19">
        <f t="shared" ref="C167:E167" si="31">+N163</f>
        <v>13</v>
      </c>
      <c r="D167" s="19">
        <f t="shared" si="31"/>
        <v>142</v>
      </c>
      <c r="E167" s="122">
        <f t="shared" si="31"/>
        <v>0</v>
      </c>
      <c r="F167" s="235">
        <f>+SUM(B167:E167)</f>
        <v>426</v>
      </c>
      <c r="G167" s="25">
        <f>Q163</f>
        <v>152</v>
      </c>
      <c r="H167" s="116">
        <f>R163</f>
        <v>274</v>
      </c>
      <c r="I167" s="235">
        <f>+SUM(G167:H167)</f>
        <v>426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0.636150234741784</v>
      </c>
      <c r="C168" s="29">
        <f>+IF($F$167=0,"",(C167/$F$167))</f>
        <v>3.0516431924882629E-2</v>
      </c>
      <c r="D168" s="29">
        <f>+IF($F$167=0,"",(D167/$F$167))</f>
        <v>0.33333333333333331</v>
      </c>
      <c r="E168" s="119">
        <f>+IF($F$167=0,"",(E167/$F$167))</f>
        <v>0</v>
      </c>
      <c r="F168" s="236"/>
      <c r="G168" s="29">
        <f>+IF($I$167=0,"",(G167/$I$167))</f>
        <v>0.35680751173708919</v>
      </c>
      <c r="H168" s="119">
        <f>+IF($I$167=0,"",(H167/$I$167))</f>
        <v>0.64319248826291076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149</v>
      </c>
      <c r="C169" s="19">
        <f t="shared" ref="C169:E169" si="32">+N164</f>
        <v>33</v>
      </c>
      <c r="D169" s="19">
        <f t="shared" si="32"/>
        <v>115</v>
      </c>
      <c r="E169" s="122">
        <f t="shared" si="32"/>
        <v>0</v>
      </c>
      <c r="F169" s="235">
        <f>+SUM(B169:E169)</f>
        <v>297</v>
      </c>
      <c r="G169" s="25">
        <f>Q164</f>
        <v>108</v>
      </c>
      <c r="H169" s="116">
        <f>R164</f>
        <v>189</v>
      </c>
      <c r="I169" s="277">
        <f>+SUM(G169:H169)</f>
        <v>297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0.50168350168350173</v>
      </c>
      <c r="C170" s="29">
        <f>+IF($F$169=0,"",(C169/$F$169))</f>
        <v>0.1111111111111111</v>
      </c>
      <c r="D170" s="29">
        <f>+IF($F$169=0,"",(D169/$F$169))</f>
        <v>0.38720538720538722</v>
      </c>
      <c r="E170" s="119">
        <f>+IF($F$169=0,"",(E169/$F$169))</f>
        <v>0</v>
      </c>
      <c r="F170" s="236"/>
      <c r="G170" s="29">
        <f>+IF($I$169=0,"",(G169/$I$169))</f>
        <v>0.36363636363636365</v>
      </c>
      <c r="H170" s="119">
        <f>+IF($I$169=0,"",(H169/$I$169))</f>
        <v>0.63636363636363635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192</v>
      </c>
      <c r="C171" s="19">
        <f t="shared" ref="C171:E171" si="33">+N165</f>
        <v>45</v>
      </c>
      <c r="D171" s="19">
        <f t="shared" si="33"/>
        <v>131</v>
      </c>
      <c r="E171" s="122">
        <f t="shared" si="33"/>
        <v>0</v>
      </c>
      <c r="F171" s="259">
        <f>+SUM(B171:E171)</f>
        <v>368</v>
      </c>
      <c r="G171" s="19">
        <f>Q165</f>
        <v>137</v>
      </c>
      <c r="H171" s="122">
        <f>R165</f>
        <v>231</v>
      </c>
      <c r="I171" s="259">
        <f>+SUM(G171:H171)</f>
        <v>368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0.52173913043478259</v>
      </c>
      <c r="C172" s="127">
        <f t="shared" ref="C172:E172" si="34">+IF($F$171=0,"",(C171/$F$171))</f>
        <v>0.12228260869565218</v>
      </c>
      <c r="D172" s="127">
        <f t="shared" si="34"/>
        <v>0.35597826086956524</v>
      </c>
      <c r="E172" s="125">
        <f t="shared" si="34"/>
        <v>0</v>
      </c>
      <c r="F172" s="260"/>
      <c r="G172" s="127">
        <f>+IF($I$171=0,"",(G171/$I$171))</f>
        <v>0.37228260869565216</v>
      </c>
      <c r="H172" s="125">
        <f>+IF($I$171=0,"",(H171/$I$171))</f>
        <v>0.62771739130434778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33</v>
      </c>
      <c r="C178" s="19">
        <f t="shared" ref="C178:G178" si="35">+N178</f>
        <v>311</v>
      </c>
      <c r="D178" s="19">
        <f t="shared" si="35"/>
        <v>321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665</v>
      </c>
      <c r="I178" s="21"/>
      <c r="J178" s="21"/>
      <c r="K178" s="3"/>
      <c r="L178" s="3"/>
      <c r="M178" s="3">
        <v>33</v>
      </c>
      <c r="N178" s="3">
        <v>311</v>
      </c>
      <c r="O178" s="43">
        <v>321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4.9624060150375938E-2</v>
      </c>
      <c r="C179" s="30">
        <f t="shared" ref="C179:G179" si="36">+IF($H$178=0,"",(C178/$H$178))</f>
        <v>0.46766917293233085</v>
      </c>
      <c r="D179" s="30">
        <f t="shared" si="36"/>
        <v>0.48270676691729325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103</v>
      </c>
      <c r="N179" s="3">
        <v>211</v>
      </c>
      <c r="O179" s="43">
        <v>276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103</v>
      </c>
      <c r="C180" s="25">
        <f t="shared" ref="C180:G180" si="37">+N179</f>
        <v>211</v>
      </c>
      <c r="D180" s="25">
        <f t="shared" si="37"/>
        <v>276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590</v>
      </c>
      <c r="I180" s="20"/>
      <c r="J180" s="20"/>
      <c r="K180" s="3"/>
      <c r="L180" s="3"/>
      <c r="M180" s="3">
        <v>97</v>
      </c>
      <c r="N180" s="3">
        <v>176</v>
      </c>
      <c r="O180" s="43">
        <v>246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0.17457627118644067</v>
      </c>
      <c r="C181" s="29">
        <f t="shared" ref="C181:G181" si="38">+IF($H$180=0,"",(C180/$H$180))</f>
        <v>0.35762711864406782</v>
      </c>
      <c r="D181" s="29">
        <f t="shared" si="38"/>
        <v>0.46779661016949153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69</v>
      </c>
      <c r="N181" s="3">
        <v>153</v>
      </c>
      <c r="O181" s="43">
        <v>216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97</v>
      </c>
      <c r="C182" s="25">
        <f t="shared" ref="C182:G182" si="39">+N180</f>
        <v>176</v>
      </c>
      <c r="D182" s="25">
        <f t="shared" si="39"/>
        <v>246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519</v>
      </c>
      <c r="I182" s="20"/>
      <c r="J182" s="20"/>
      <c r="K182" s="3"/>
      <c r="L182" s="3"/>
      <c r="M182" s="3">
        <v>67</v>
      </c>
      <c r="N182" s="3">
        <v>88</v>
      </c>
      <c r="O182" s="43">
        <v>271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0.18689788053949905</v>
      </c>
      <c r="C183" s="29">
        <f t="shared" ref="C183:G183" si="40">+IF($H$182=0,"",(C182/$H$182))</f>
        <v>0.33911368015414256</v>
      </c>
      <c r="D183" s="29">
        <f t="shared" si="40"/>
        <v>0.47398843930635837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65</v>
      </c>
      <c r="N183" s="3">
        <v>232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69</v>
      </c>
      <c r="C184" s="25">
        <f t="shared" ref="C184:G184" si="41">+N181</f>
        <v>153</v>
      </c>
      <c r="D184" s="25">
        <f t="shared" si="41"/>
        <v>216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438</v>
      </c>
      <c r="I184" s="20"/>
      <c r="J184" s="20"/>
      <c r="K184" s="20"/>
      <c r="L184" s="20"/>
      <c r="M184" s="3">
        <v>58</v>
      </c>
      <c r="N184" s="3">
        <v>310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0.15753424657534246</v>
      </c>
      <c r="C185" s="29">
        <f t="shared" ref="C185:G185" si="42">+IF($H$184=0,"",(C184/$H$184))</f>
        <v>0.34931506849315069</v>
      </c>
      <c r="D185" s="29">
        <f t="shared" si="42"/>
        <v>0.49315068493150682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67</v>
      </c>
      <c r="C186" s="25">
        <f t="shared" ref="C186:G186" si="43">N182</f>
        <v>88</v>
      </c>
      <c r="D186" s="25">
        <f t="shared" si="43"/>
        <v>271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426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0.15727699530516431</v>
      </c>
      <c r="C187" s="29">
        <f t="shared" si="44"/>
        <v>0.20657276995305165</v>
      </c>
      <c r="D187" s="29">
        <f t="shared" si="44"/>
        <v>0.636150234741784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65</v>
      </c>
      <c r="C188" s="25">
        <f t="shared" ref="C188:G188" si="45">N183</f>
        <v>232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297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0.21885521885521886</v>
      </c>
      <c r="C189" s="29">
        <f t="shared" si="46"/>
        <v>0.78114478114478114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58</v>
      </c>
      <c r="C190" s="25">
        <f t="shared" ref="C190:G190" si="47">N184</f>
        <v>310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368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0.15760869565217392</v>
      </c>
      <c r="C191" s="127">
        <f>+IF($H$190=0,"",(C190/$H$190))</f>
        <v>0.84239130434782605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30</v>
      </c>
      <c r="D196" s="64">
        <v>18</v>
      </c>
      <c r="E196" s="64">
        <v>7</v>
      </c>
      <c r="F196" s="64">
        <v>8</v>
      </c>
      <c r="G196" s="64">
        <v>0</v>
      </c>
      <c r="H196" s="65">
        <v>1</v>
      </c>
      <c r="I196" s="65">
        <v>0</v>
      </c>
      <c r="J196" s="66">
        <v>3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1047</v>
      </c>
      <c r="D197" s="15">
        <v>818</v>
      </c>
      <c r="E197" s="15">
        <v>776</v>
      </c>
      <c r="F197" s="15">
        <v>1155</v>
      </c>
      <c r="G197" s="15">
        <v>1120</v>
      </c>
      <c r="H197" s="28">
        <v>1664</v>
      </c>
      <c r="I197" s="28">
        <v>1397</v>
      </c>
      <c r="J197" s="33">
        <v>1388</v>
      </c>
      <c r="K197" s="33">
        <v>1029</v>
      </c>
      <c r="L197" s="33">
        <v>946</v>
      </c>
      <c r="M197" s="70">
        <v>1163</v>
      </c>
      <c r="AK197" s="1"/>
    </row>
    <row r="198" spans="1:37" ht="18.75" x14ac:dyDescent="0.25">
      <c r="A198" s="233" t="s">
        <v>4</v>
      </c>
      <c r="B198" s="234"/>
      <c r="C198" s="69">
        <v>514</v>
      </c>
      <c r="D198" s="15">
        <v>489</v>
      </c>
      <c r="E198" s="15">
        <v>578</v>
      </c>
      <c r="F198" s="15">
        <v>512</v>
      </c>
      <c r="G198" s="15">
        <v>336</v>
      </c>
      <c r="H198" s="28">
        <v>845</v>
      </c>
      <c r="I198" s="28">
        <v>1147</v>
      </c>
      <c r="J198" s="33">
        <v>1511</v>
      </c>
      <c r="K198" s="33">
        <v>1231</v>
      </c>
      <c r="L198" s="33">
        <v>1100</v>
      </c>
      <c r="M198" s="70">
        <v>1263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6</v>
      </c>
      <c r="F199" s="15">
        <v>22</v>
      </c>
      <c r="G199" s="15">
        <v>1</v>
      </c>
      <c r="H199" s="28">
        <v>154</v>
      </c>
      <c r="I199" s="28">
        <v>110</v>
      </c>
      <c r="J199" s="33">
        <v>111</v>
      </c>
      <c r="K199" s="33">
        <v>98</v>
      </c>
      <c r="L199" s="33">
        <v>39</v>
      </c>
      <c r="M199" s="70">
        <v>51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1591</v>
      </c>
      <c r="D202" s="158">
        <f t="shared" si="49"/>
        <v>1325</v>
      </c>
      <c r="E202" s="158">
        <f t="shared" si="49"/>
        <v>1367</v>
      </c>
      <c r="F202" s="158">
        <f t="shared" si="49"/>
        <v>1697</v>
      </c>
      <c r="G202" s="158">
        <f t="shared" si="49"/>
        <v>1457</v>
      </c>
      <c r="H202" s="158">
        <f t="shared" si="49"/>
        <v>2664</v>
      </c>
      <c r="I202" s="158">
        <f t="shared" si="49"/>
        <v>2654</v>
      </c>
      <c r="J202" s="158">
        <f t="shared" si="49"/>
        <v>3013</v>
      </c>
      <c r="K202" s="158">
        <f t="shared" ref="K202:L202" si="50">+SUM(K196:K201)</f>
        <v>2358</v>
      </c>
      <c r="L202" s="158">
        <f t="shared" si="50"/>
        <v>2085</v>
      </c>
      <c r="M202" s="179">
        <f>+SUM(M196:M201)</f>
        <v>2477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>
        <v>1</v>
      </c>
      <c r="G208" s="187"/>
      <c r="H208" s="186" t="s">
        <v>66</v>
      </c>
      <c r="I208" s="186"/>
      <c r="J208" s="192">
        <v>0.33333333333333331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0.61884904086738945</v>
      </c>
      <c r="E209" s="187"/>
      <c r="F209" s="186">
        <v>0.62613784135240569</v>
      </c>
      <c r="G209" s="187"/>
      <c r="H209" s="186">
        <v>0.609375</v>
      </c>
      <c r="I209" s="186"/>
      <c r="J209" s="194">
        <v>0.49172185430463577</v>
      </c>
      <c r="K209" s="202"/>
      <c r="L209" s="186">
        <v>0.50630011454753721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0.77348066298342544</v>
      </c>
      <c r="E210" s="187"/>
      <c r="F210" s="186">
        <v>0.76959064327485383</v>
      </c>
      <c r="G210" s="187"/>
      <c r="H210" s="186">
        <v>0.76990376202974631</v>
      </c>
      <c r="I210" s="186"/>
      <c r="J210" s="194">
        <v>0.65473823724320745</v>
      </c>
      <c r="K210" s="202"/>
      <c r="L210" s="186">
        <v>0.6587366694011485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1</v>
      </c>
      <c r="E211" s="187"/>
      <c r="F211" s="186">
        <v>0.90259740259740262</v>
      </c>
      <c r="G211" s="187"/>
      <c r="H211" s="186">
        <v>0.88181818181818183</v>
      </c>
      <c r="I211" s="186"/>
      <c r="J211" s="194">
        <v>0.86486486486486491</v>
      </c>
      <c r="K211" s="202"/>
      <c r="L211" s="186">
        <v>0.88775510204081631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129</v>
      </c>
      <c r="G219" s="196"/>
      <c r="H219" s="195" t="s">
        <v>66</v>
      </c>
      <c r="I219" s="196"/>
      <c r="J219" s="195" t="s">
        <v>127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130</v>
      </c>
      <c r="E220" s="187"/>
      <c r="F220" s="193" t="s">
        <v>130</v>
      </c>
      <c r="G220" s="187"/>
      <c r="H220" s="193" t="s">
        <v>130</v>
      </c>
      <c r="I220" s="187"/>
      <c r="J220" s="193" t="s">
        <v>130</v>
      </c>
      <c r="K220" s="187"/>
      <c r="L220" s="193" t="s">
        <v>130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130</v>
      </c>
      <c r="K221" s="187"/>
      <c r="L221" s="193" t="s">
        <v>123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131</v>
      </c>
      <c r="E222" s="187"/>
      <c r="F222" s="193" t="s">
        <v>126</v>
      </c>
      <c r="G222" s="187"/>
      <c r="H222" s="193" t="s">
        <v>127</v>
      </c>
      <c r="I222" s="187"/>
      <c r="J222" s="193" t="s">
        <v>127</v>
      </c>
      <c r="K222" s="187"/>
      <c r="L222" s="193" t="s">
        <v>127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2023-09-02T08:43:49Z</dcterms:modified>
</cp:coreProperties>
</file>