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AA5A0F4-5E45-4289-86B6-8CEABEDCD0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<sst xmlns="http://schemas.openxmlformats.org/spreadsheetml/2006/main" count="248" uniqueCount="133">
  <si>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</si>
  <si>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</si>
  <si>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</si>
  <si>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</si>
  <si>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</si>
  <si>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</si>
  <si>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</si>
  <si>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</si>
  <si>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</si>
  <si>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</si>
  <si>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</si>
  <si>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</si>
  <si>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</si>
  <si>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</si>
  <si>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</si>
  <si>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</si>
  <si>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</si>
  <si>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</si>
  <si>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</si>
  <si>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</si>
  <si>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</si>
  <si>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</si>
  <si>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</si>
  <si>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</si>
  <si>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</si>
  <si>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</si>
  <si>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</si>
  <si>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</si>
  <si>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</si>
  <si>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</si>
  <si>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</si>
  <si>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</si>
  <si>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</si>
  <si>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</si>
  <si>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</si>
  <si>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</si>
  <si>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</si>
  <si>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</si>
  <si>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</si>
  <si>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</si>
  <si>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</si>
  <si>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</si>
  <si>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</si>
  <si>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</si>
  <si>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</si>
  <si>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</si>
  <si>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</si>
  <si>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</si>
  <si>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</si>
  <si>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</si>
  <si>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</si>
  <si>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</si>
  <si>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</si>
  <si>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</si>
  <si>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</si>
  <si>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</si>
  <si>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</si>
  <si>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</si>
  <si>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</si>
  <si>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</si>
  <si>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</si>
  <si>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</si>
  <si>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</si>
  <si>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</si>
  <si>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</si>
  <si>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</si>
  <si>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</si>
  <si>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</si>
  <si>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</si>
  <si>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</si>
  <si>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</si>
  <si>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</si>
  <si>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</si>
  <si>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</si>
  <si>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</si>
  <si>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</si>
  <si>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</si>
  <si>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</si>
  <si>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</si>
  <si>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</si>
  <si>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</si>
  <si>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</si>
  <si>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</si>
  <si>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</si>
  <si>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</si>
  <si>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</si>
  <si>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</si>
  <si>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</si>
  <si>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</si>
  <si>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</si>
  <si>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</si>
  <si>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</si>
  <si>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</si>
  <si>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</si>
  <si>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</si>
  <si>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</si>
  <si>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</si>
  <si>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</si>
  <si>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</si>
  <si>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</si>
  <si>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</si>
  <si>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</si>
  <si>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</si>
  <si>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</si>
  <si>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</si>
  <si>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</si>
  <si>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</si>
  <si>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</si>
  <si>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</si>
  <si>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</si>
  <si>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</si>
  <si>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</si>
  <si>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</si>
  <si>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</si>
  <si>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</si>
  <si>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</si>
  <si>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</si>
  <si>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</si>
  <si>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</si>
  <si>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</si>
  <si>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</si>
  <si>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</si>
  <si>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</si>
  <si>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PONTIFICIA UNIVERSIDAD JAVERIANA</t>
  </si>
  <si>
    <t>U</t>
  </si>
  <si>
    <t>SI</t>
  </si>
  <si>
    <t>Entre 2,5 y 3 SMMLV</t>
  </si>
  <si>
    <t>Entre 2 y 2 ,5 SMMLV</t>
  </si>
  <si>
    <t>Entre 4,5 y 5 SMMLV</t>
  </si>
  <si>
    <t>Entre 4 y 4,5 SMMLV</t>
  </si>
  <si>
    <t>Entre 8 y 9 SMMLV</t>
  </si>
  <si>
    <t>Entre 7 y 8 SMMLV</t>
  </si>
  <si>
    <t>Entre 9 y 11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</si>
</sst>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PONTIFICIA UNIVERSIDAD JAVERIANA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123</v>
      </c>
      <c r="B11" s="3" t="s">
        <v>122</v>
      </c>
      <c r="C11" s="3" t="s">
        <v>124</v>
      </c>
      <c r="D11" s="3">
        <v>2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2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PONTIFICIA UNIVERSIDAD JAVERIANA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32410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25859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6551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307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8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4.5167636691532093E-2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0.79191966370854738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22914</v>
      </c>
      <c r="D32" s="56">
        <v>24765</v>
      </c>
      <c r="E32" s="56">
        <v>24419</v>
      </c>
      <c r="F32" s="56">
        <v>25112</v>
      </c>
      <c r="G32" s="56">
        <v>27042</v>
      </c>
      <c r="H32" s="57">
        <v>27451</v>
      </c>
      <c r="I32" s="57">
        <v>27257</v>
      </c>
      <c r="J32" s="58">
        <v>26851</v>
      </c>
      <c r="K32" s="58">
        <v>26069</v>
      </c>
      <c r="L32" s="58">
        <v>26069</v>
      </c>
      <c r="M32" s="61">
        <v>25859</v>
      </c>
    </row>
    <row r="33" spans="1:14" ht="18.75" x14ac:dyDescent="0.25">
      <c r="A33" s="275" t="s">
        <v>24</v>
      </c>
      <c r="B33" s="276"/>
      <c r="C33" s="60">
        <v>4304</v>
      </c>
      <c r="D33" s="12">
        <v>4849</v>
      </c>
      <c r="E33" s="12">
        <v>5336</v>
      </c>
      <c r="F33" s="12">
        <v>5449</v>
      </c>
      <c r="G33" s="12">
        <v>5611</v>
      </c>
      <c r="H33" s="27">
        <v>5747</v>
      </c>
      <c r="I33" s="27">
        <v>5487</v>
      </c>
      <c r="J33" s="32">
        <v>5405</v>
      </c>
      <c r="K33" s="32">
        <v>5814</v>
      </c>
      <c r="L33" s="32">
        <v>5977</v>
      </c>
      <c r="M33" s="62">
        <v>6551</v>
      </c>
    </row>
    <row r="34" spans="1:14" ht="19.5" thickBot="1" x14ac:dyDescent="0.3">
      <c r="A34" s="250" t="s">
        <v>8</v>
      </c>
      <c r="B34" s="251"/>
      <c r="C34" s="171">
        <f>+SUM(C32:C33)</f>
        <v>27218</v>
      </c>
      <c r="D34" s="172">
        <f t="shared" ref="D34:H34" si="0">+SUM(D32:D33)</f>
        <v>29614</v>
      </c>
      <c r="E34" s="172">
        <f t="shared" si="0"/>
        <v>29755</v>
      </c>
      <c r="F34" s="172">
        <f t="shared" si="0"/>
        <v>30561</v>
      </c>
      <c r="G34" s="172">
        <f t="shared" si="0"/>
        <v>32653</v>
      </c>
      <c r="H34" s="175">
        <f t="shared" si="0"/>
        <v>33198</v>
      </c>
      <c r="I34" s="175">
        <f>+SUM(I32:I33)</f>
        <v>32744</v>
      </c>
      <c r="J34" s="166">
        <f>+SUM(J32:J33)</f>
        <v>32256</v>
      </c>
      <c r="K34" s="166">
        <f>+SUM(K32:K33)</f>
        <v>31883</v>
      </c>
      <c r="L34" s="166">
        <f>+SUM(L32:L33)</f>
        <v>32046</v>
      </c>
      <c r="M34" s="167">
        <f>+SUM(M32:M33)</f>
        <v>32410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22914</v>
      </c>
      <c r="D41" s="15">
        <v>24765</v>
      </c>
      <c r="E41" s="15">
        <v>24419</v>
      </c>
      <c r="F41" s="15">
        <v>25112</v>
      </c>
      <c r="G41" s="15">
        <v>27042</v>
      </c>
      <c r="H41" s="28">
        <v>27451</v>
      </c>
      <c r="I41" s="28">
        <v>27257</v>
      </c>
      <c r="J41" s="33">
        <v>26851</v>
      </c>
      <c r="K41" s="33">
        <v>26069</v>
      </c>
      <c r="L41" s="33">
        <v>26069</v>
      </c>
      <c r="M41" s="70">
        <v>25859</v>
      </c>
      <c r="N41" s="42"/>
    </row>
    <row r="42" spans="1:14" ht="18.75" x14ac:dyDescent="0.25">
      <c r="A42" s="241" t="s">
        <v>5</v>
      </c>
      <c r="B42" s="242"/>
      <c r="C42" s="69">
        <v>2423</v>
      </c>
      <c r="D42" s="15">
        <v>2692</v>
      </c>
      <c r="E42" s="15">
        <v>2933</v>
      </c>
      <c r="F42" s="15">
        <v>2915</v>
      </c>
      <c r="G42" s="15">
        <v>2936</v>
      </c>
      <c r="H42" s="28">
        <v>2747</v>
      </c>
      <c r="I42" s="28">
        <v>2474</v>
      </c>
      <c r="J42" s="33">
        <v>2539</v>
      </c>
      <c r="K42" s="33">
        <v>2653</v>
      </c>
      <c r="L42" s="33">
        <v>2478</v>
      </c>
      <c r="M42" s="70">
        <v>2860</v>
      </c>
      <c r="N42" s="42"/>
    </row>
    <row r="43" spans="1:14" ht="18.75" x14ac:dyDescent="0.25">
      <c r="A43" s="241" t="s">
        <v>6</v>
      </c>
      <c r="B43" s="242"/>
      <c r="C43" s="69">
        <v>1738</v>
      </c>
      <c r="D43" s="15">
        <v>1977</v>
      </c>
      <c r="E43" s="15">
        <v>2235</v>
      </c>
      <c r="F43" s="15">
        <v>2358</v>
      </c>
      <c r="G43" s="15">
        <v>2484</v>
      </c>
      <c r="H43" s="28">
        <v>2791</v>
      </c>
      <c r="I43" s="28">
        <v>2797</v>
      </c>
      <c r="J43" s="33">
        <v>2662</v>
      </c>
      <c r="K43" s="33">
        <v>2922</v>
      </c>
      <c r="L43" s="33">
        <v>3232</v>
      </c>
      <c r="M43" s="70">
        <v>3405</v>
      </c>
      <c r="N43" s="42"/>
    </row>
    <row r="44" spans="1:14" ht="18.75" x14ac:dyDescent="0.25">
      <c r="A44" s="241" t="s">
        <v>7</v>
      </c>
      <c r="B44" s="242"/>
      <c r="C44" s="69">
        <v>143</v>
      </c>
      <c r="D44" s="15">
        <v>180</v>
      </c>
      <c r="E44" s="15">
        <v>168</v>
      </c>
      <c r="F44" s="15">
        <v>176</v>
      </c>
      <c r="G44" s="15">
        <v>191</v>
      </c>
      <c r="H44" s="28">
        <v>209</v>
      </c>
      <c r="I44" s="28">
        <v>216</v>
      </c>
      <c r="J44" s="33">
        <v>204</v>
      </c>
      <c r="K44" s="33">
        <v>239</v>
      </c>
      <c r="L44" s="33">
        <v>267</v>
      </c>
      <c r="M44" s="70">
        <v>286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27218</v>
      </c>
      <c r="D45" s="172">
        <f t="shared" ref="D45:I45" si="1">+SUM(D39:D44)</f>
        <v>29614</v>
      </c>
      <c r="E45" s="172">
        <f t="shared" si="1"/>
        <v>29755</v>
      </c>
      <c r="F45" s="172">
        <f t="shared" si="1"/>
        <v>30561</v>
      </c>
      <c r="G45" s="172">
        <f t="shared" si="1"/>
        <v>32653</v>
      </c>
      <c r="H45" s="175">
        <f t="shared" si="1"/>
        <v>33198</v>
      </c>
      <c r="I45" s="175">
        <f t="shared" si="1"/>
        <v>32744</v>
      </c>
      <c r="J45" s="166">
        <f>+SUM(J39:J44)</f>
        <v>32256</v>
      </c>
      <c r="K45" s="166">
        <f>+SUM(K39:K44)</f>
        <v>31883</v>
      </c>
      <c r="L45" s="166">
        <f>+SUM(L39:L44)</f>
        <v>32046</v>
      </c>
      <c r="M45" s="167">
        <f>+SUM(M39:M44)</f>
        <v>32410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2498</v>
      </c>
      <c r="D51" s="15">
        <v>2658</v>
      </c>
      <c r="E51" s="15">
        <v>2690</v>
      </c>
      <c r="F51" s="15">
        <v>2709</v>
      </c>
      <c r="G51" s="15">
        <v>2864</v>
      </c>
      <c r="H51" s="28">
        <v>2913</v>
      </c>
      <c r="I51" s="28">
        <v>2918</v>
      </c>
      <c r="J51" s="33">
        <v>2919</v>
      </c>
      <c r="K51" s="33">
        <v>2821</v>
      </c>
      <c r="L51" s="33">
        <v>2842</v>
      </c>
      <c r="M51" s="70">
        <v>2900</v>
      </c>
    </row>
    <row r="52" spans="1:13" ht="18.75" x14ac:dyDescent="0.25">
      <c r="A52" s="245" t="s">
        <v>27</v>
      </c>
      <c r="B52" s="246"/>
      <c r="C52" s="69">
        <v>1335</v>
      </c>
      <c r="D52" s="15">
        <v>1386</v>
      </c>
      <c r="E52" s="15">
        <v>1559</v>
      </c>
      <c r="F52" s="15">
        <v>1602</v>
      </c>
      <c r="G52" s="15">
        <v>1560</v>
      </c>
      <c r="H52" s="28">
        <v>1684</v>
      </c>
      <c r="I52" s="28">
        <v>1523</v>
      </c>
      <c r="J52" s="33">
        <v>1115</v>
      </c>
      <c r="K52" s="33">
        <v>937</v>
      </c>
      <c r="L52" s="33">
        <v>981</v>
      </c>
      <c r="M52" s="70">
        <v>1104</v>
      </c>
    </row>
    <row r="53" spans="1:13" ht="18.75" x14ac:dyDescent="0.25">
      <c r="A53" s="245" t="s">
        <v>47</v>
      </c>
      <c r="B53" s="246"/>
      <c r="C53" s="69">
        <v>3298</v>
      </c>
      <c r="D53" s="15">
        <v>3505</v>
      </c>
      <c r="E53" s="15">
        <v>3590</v>
      </c>
      <c r="F53" s="15">
        <v>3679</v>
      </c>
      <c r="G53" s="15">
        <v>3787</v>
      </c>
      <c r="H53" s="28">
        <v>3770</v>
      </c>
      <c r="I53" s="28">
        <v>3985</v>
      </c>
      <c r="J53" s="33">
        <v>4258</v>
      </c>
      <c r="K53" s="33">
        <v>4429</v>
      </c>
      <c r="L53" s="33">
        <v>4734</v>
      </c>
      <c r="M53" s="70">
        <v>4976</v>
      </c>
    </row>
    <row r="54" spans="1:13" ht="18.75" x14ac:dyDescent="0.25">
      <c r="A54" s="245" t="s">
        <v>48</v>
      </c>
      <c r="B54" s="246"/>
      <c r="C54" s="69">
        <v>7264</v>
      </c>
      <c r="D54" s="15">
        <v>8275</v>
      </c>
      <c r="E54" s="15">
        <v>8355</v>
      </c>
      <c r="F54" s="15">
        <v>8776</v>
      </c>
      <c r="G54" s="15">
        <v>9615</v>
      </c>
      <c r="H54" s="28">
        <v>9855</v>
      </c>
      <c r="I54" s="28">
        <v>9859</v>
      </c>
      <c r="J54" s="33">
        <v>9921</v>
      </c>
      <c r="K54" s="33">
        <v>9957</v>
      </c>
      <c r="L54" s="33">
        <v>9783</v>
      </c>
      <c r="M54" s="70">
        <v>9232</v>
      </c>
    </row>
    <row r="55" spans="1:13" ht="18.75" x14ac:dyDescent="0.25">
      <c r="A55" s="245" t="s">
        <v>59</v>
      </c>
      <c r="B55" s="246"/>
      <c r="C55" s="69">
        <v>5931</v>
      </c>
      <c r="D55" s="15">
        <v>6385</v>
      </c>
      <c r="E55" s="15">
        <v>6328</v>
      </c>
      <c r="F55" s="15">
        <v>6238</v>
      </c>
      <c r="G55" s="15">
        <v>6699</v>
      </c>
      <c r="H55" s="28">
        <v>6605</v>
      </c>
      <c r="I55" s="28">
        <v>6206</v>
      </c>
      <c r="J55" s="33">
        <v>5909</v>
      </c>
      <c r="K55" s="33">
        <v>5839</v>
      </c>
      <c r="L55" s="33">
        <v>5626</v>
      </c>
      <c r="M55" s="70">
        <v>5645</v>
      </c>
    </row>
    <row r="56" spans="1:13" ht="18.75" x14ac:dyDescent="0.25">
      <c r="A56" s="245" t="s">
        <v>49</v>
      </c>
      <c r="B56" s="246"/>
      <c r="C56" s="69">
        <v>5764</v>
      </c>
      <c r="D56" s="15">
        <v>6143</v>
      </c>
      <c r="E56" s="15">
        <v>6088</v>
      </c>
      <c r="F56" s="15">
        <v>6351</v>
      </c>
      <c r="G56" s="15">
        <v>6861</v>
      </c>
      <c r="H56" s="28">
        <v>7068</v>
      </c>
      <c r="I56" s="28">
        <v>7000</v>
      </c>
      <c r="J56" s="33">
        <v>6872</v>
      </c>
      <c r="K56" s="33">
        <v>6679</v>
      </c>
      <c r="L56" s="33">
        <v>6634</v>
      </c>
      <c r="M56" s="70">
        <v>6727</v>
      </c>
    </row>
    <row r="57" spans="1:13" ht="18.75" x14ac:dyDescent="0.25">
      <c r="A57" s="245" t="s">
        <v>28</v>
      </c>
      <c r="B57" s="246"/>
      <c r="C57" s="69">
        <v>1128</v>
      </c>
      <c r="D57" s="15">
        <v>1262</v>
      </c>
      <c r="E57" s="15">
        <v>1145</v>
      </c>
      <c r="F57" s="15">
        <v>1206</v>
      </c>
      <c r="G57" s="15">
        <v>1267</v>
      </c>
      <c r="H57" s="28">
        <v>1303</v>
      </c>
      <c r="I57" s="28">
        <v>1253</v>
      </c>
      <c r="J57" s="33">
        <v>1262</v>
      </c>
      <c r="K57" s="33">
        <v>1221</v>
      </c>
      <c r="L57" s="33">
        <v>1327</v>
      </c>
      <c r="M57" s="70">
        <v>1394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119</v>
      </c>
      <c r="M58" s="74">
        <v>432</v>
      </c>
    </row>
    <row r="59" spans="1:13" ht="19.5" thickBot="1" x14ac:dyDescent="0.3">
      <c r="A59" s="250" t="s">
        <v>8</v>
      </c>
      <c r="B59" s="251"/>
      <c r="C59" s="174">
        <f>+SUM(C50:C58)</f>
        <v>27218</v>
      </c>
      <c r="D59" s="172">
        <f>+SUM(D50:D58)</f>
        <v>29614</v>
      </c>
      <c r="E59" s="172">
        <f t="shared" ref="E59:L59" si="2">+SUM(E50:E58)</f>
        <v>29755</v>
      </c>
      <c r="F59" s="172">
        <f t="shared" si="2"/>
        <v>30561</v>
      </c>
      <c r="G59" s="172">
        <f t="shared" si="2"/>
        <v>32653</v>
      </c>
      <c r="H59" s="172">
        <f t="shared" si="2"/>
        <v>33198</v>
      </c>
      <c r="I59" s="172">
        <f t="shared" si="2"/>
        <v>32744</v>
      </c>
      <c r="J59" s="172">
        <f t="shared" si="2"/>
        <v>32256</v>
      </c>
      <c r="K59" s="172">
        <f t="shared" si="2"/>
        <v>31883</v>
      </c>
      <c r="L59" s="172">
        <f t="shared" si="2"/>
        <v>32046</v>
      </c>
      <c r="M59" s="167">
        <f>+SUM(M50:M58)</f>
        <v>32410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1560</v>
      </c>
      <c r="H65" s="33">
        <v>1684</v>
      </c>
      <c r="I65" s="33">
        <v>1489</v>
      </c>
      <c r="J65" s="33">
        <v>1102</v>
      </c>
      <c r="K65" s="32">
        <v>925</v>
      </c>
      <c r="L65" s="32">
        <v>983</v>
      </c>
      <c r="M65" s="62">
        <v>1181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4072</v>
      </c>
      <c r="H66" s="33">
        <v>4114</v>
      </c>
      <c r="I66" s="33">
        <v>4180</v>
      </c>
      <c r="J66" s="33">
        <v>4174</v>
      </c>
      <c r="K66" s="32">
        <v>3819</v>
      </c>
      <c r="L66" s="32">
        <v>3886</v>
      </c>
      <c r="M66" s="62">
        <v>3884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6430</v>
      </c>
      <c r="H67" s="33">
        <v>6660</v>
      </c>
      <c r="I67" s="33">
        <v>6552</v>
      </c>
      <c r="J67" s="33">
        <v>6564</v>
      </c>
      <c r="K67" s="32">
        <v>6816</v>
      </c>
      <c r="L67" s="32">
        <v>6677</v>
      </c>
      <c r="M67" s="62">
        <v>6177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8514</v>
      </c>
      <c r="H68" s="33">
        <v>8427</v>
      </c>
      <c r="I68" s="33">
        <v>8121</v>
      </c>
      <c r="J68" s="33">
        <v>7846</v>
      </c>
      <c r="K68" s="32">
        <v>7810</v>
      </c>
      <c r="L68" s="32">
        <v>7600</v>
      </c>
      <c r="M68" s="62">
        <v>7656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1294</v>
      </c>
      <c r="H69" s="33">
        <v>1325</v>
      </c>
      <c r="I69" s="33">
        <v>1273</v>
      </c>
      <c r="J69" s="33">
        <v>1285</v>
      </c>
      <c r="K69" s="32">
        <v>1243</v>
      </c>
      <c r="L69" s="32">
        <v>1303</v>
      </c>
      <c r="M69" s="62">
        <v>1390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201</v>
      </c>
      <c r="H70" s="33">
        <v>281</v>
      </c>
      <c r="I70" s="33">
        <v>308</v>
      </c>
      <c r="J70" s="33">
        <v>302</v>
      </c>
      <c r="K70" s="32">
        <v>404</v>
      </c>
      <c r="L70" s="32">
        <v>463</v>
      </c>
      <c r="M70" s="62">
        <v>579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6644</v>
      </c>
      <c r="H71" s="33">
        <v>6784</v>
      </c>
      <c r="I71" s="33">
        <v>6704</v>
      </c>
      <c r="J71" s="33">
        <v>6577</v>
      </c>
      <c r="K71" s="32">
        <v>6285</v>
      </c>
      <c r="L71" s="32">
        <v>6230</v>
      </c>
      <c r="M71" s="62">
        <v>6295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84</v>
      </c>
      <c r="H72" s="33">
        <v>93</v>
      </c>
      <c r="I72" s="33">
        <v>67</v>
      </c>
      <c r="J72" s="33">
        <v>74</v>
      </c>
      <c r="K72" s="32">
        <v>65</v>
      </c>
      <c r="L72" s="32">
        <v>71</v>
      </c>
      <c r="M72" s="62">
        <v>78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3854</v>
      </c>
      <c r="H73" s="33">
        <v>3830</v>
      </c>
      <c r="I73" s="33">
        <v>4050</v>
      </c>
      <c r="J73" s="33">
        <v>4332</v>
      </c>
      <c r="K73" s="32">
        <v>4504</v>
      </c>
      <c r="L73" s="32">
        <v>4815</v>
      </c>
      <c r="M73" s="62">
        <v>5143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12</v>
      </c>
      <c r="L74" s="32">
        <v>18</v>
      </c>
      <c r="M74" s="62">
        <v>27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32653</v>
      </c>
      <c r="H76" s="172">
        <f t="shared" si="3"/>
        <v>33198</v>
      </c>
      <c r="I76" s="172">
        <f t="shared" ref="I76:M76" si="4">+SUM(I64:I75)</f>
        <v>32744</v>
      </c>
      <c r="J76" s="172">
        <f t="shared" si="4"/>
        <v>32256</v>
      </c>
      <c r="K76" s="172">
        <f t="shared" si="4"/>
        <v>31883</v>
      </c>
      <c r="L76" s="172">
        <f t="shared" si="4"/>
        <v>32046</v>
      </c>
      <c r="M76" s="173">
        <f t="shared" si="4"/>
        <v>32410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26884</v>
      </c>
      <c r="D82" s="84">
        <v>29358</v>
      </c>
      <c r="E82" s="84">
        <v>29416</v>
      </c>
      <c r="F82" s="84">
        <v>30232</v>
      </c>
      <c r="G82" s="84">
        <v>32334</v>
      </c>
      <c r="H82" s="85">
        <v>32907</v>
      </c>
      <c r="I82" s="85">
        <v>32506</v>
      </c>
      <c r="J82" s="85">
        <v>32103</v>
      </c>
      <c r="K82" s="86">
        <v>31708</v>
      </c>
      <c r="L82" s="86">
        <v>31588</v>
      </c>
      <c r="M82" s="87">
        <v>31766</v>
      </c>
    </row>
    <row r="83" spans="1:13" ht="18.75" x14ac:dyDescent="0.25">
      <c r="A83" s="241" t="s">
        <v>31</v>
      </c>
      <c r="B83" s="242"/>
      <c r="C83" s="63">
        <v>334</v>
      </c>
      <c r="D83" s="15">
        <v>256</v>
      </c>
      <c r="E83" s="15">
        <v>239</v>
      </c>
      <c r="F83" s="15">
        <v>210</v>
      </c>
      <c r="G83" s="15">
        <v>177</v>
      </c>
      <c r="H83" s="28">
        <v>135</v>
      </c>
      <c r="I83" s="28">
        <v>79</v>
      </c>
      <c r="J83" s="28">
        <v>62</v>
      </c>
      <c r="K83" s="32">
        <v>28</v>
      </c>
      <c r="L83" s="32">
        <v>20</v>
      </c>
      <c r="M83" s="88">
        <v>8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100</v>
      </c>
      <c r="F84" s="15">
        <v>119</v>
      </c>
      <c r="G84" s="15">
        <v>142</v>
      </c>
      <c r="H84" s="28">
        <v>156</v>
      </c>
      <c r="I84" s="28">
        <v>159</v>
      </c>
      <c r="J84" s="28">
        <v>91</v>
      </c>
      <c r="K84" s="32">
        <v>147</v>
      </c>
      <c r="L84" s="32">
        <v>438</v>
      </c>
      <c r="M84" s="88">
        <v>636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27218</v>
      </c>
      <c r="D87" s="164">
        <f t="shared" ref="D87:H87" si="5">+SUM(D82:D86)</f>
        <v>29614</v>
      </c>
      <c r="E87" s="164">
        <f t="shared" si="5"/>
        <v>29755</v>
      </c>
      <c r="F87" s="164">
        <f t="shared" si="5"/>
        <v>30561</v>
      </c>
      <c r="G87" s="164">
        <f t="shared" si="5"/>
        <v>32653</v>
      </c>
      <c r="H87" s="165">
        <f t="shared" si="5"/>
        <v>33198</v>
      </c>
      <c r="I87" s="165">
        <f>+SUM(I82:I86)</f>
        <v>32744</v>
      </c>
      <c r="J87" s="165">
        <f>+SUM(J82:J86)</f>
        <v>32256</v>
      </c>
      <c r="K87" s="166">
        <f>+SUM(K82:K86)</f>
        <v>31883</v>
      </c>
      <c r="L87" s="166">
        <f>+SUM(L82:L86)</f>
        <v>32046</v>
      </c>
      <c r="M87" s="167">
        <f>+SUM(M82:M86)</f>
        <v>32410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11951</v>
      </c>
      <c r="D93" s="91">
        <v>13035</v>
      </c>
      <c r="E93" s="91">
        <v>13131</v>
      </c>
      <c r="F93" s="91">
        <v>13433</v>
      </c>
      <c r="G93" s="91">
        <v>14523</v>
      </c>
      <c r="H93" s="92">
        <v>14872</v>
      </c>
      <c r="I93" s="92">
        <v>14828</v>
      </c>
      <c r="J93" s="86">
        <v>14455</v>
      </c>
      <c r="K93" s="86">
        <v>14330</v>
      </c>
      <c r="L93" s="86">
        <v>14282</v>
      </c>
      <c r="M93" s="87">
        <v>14528</v>
      </c>
    </row>
    <row r="94" spans="1:13" ht="18.75" x14ac:dyDescent="0.25">
      <c r="A94" s="275" t="s">
        <v>35</v>
      </c>
      <c r="B94" s="276"/>
      <c r="C94" s="63">
        <v>15267</v>
      </c>
      <c r="D94" s="15">
        <v>16579</v>
      </c>
      <c r="E94" s="15">
        <v>16624</v>
      </c>
      <c r="F94" s="15">
        <v>17128</v>
      </c>
      <c r="G94" s="15">
        <v>18130</v>
      </c>
      <c r="H94" s="28">
        <v>18326</v>
      </c>
      <c r="I94" s="28">
        <v>17916</v>
      </c>
      <c r="J94" s="28">
        <v>17801</v>
      </c>
      <c r="K94" s="32">
        <v>17553</v>
      </c>
      <c r="L94" s="32">
        <v>17764</v>
      </c>
      <c r="M94" s="88">
        <v>17882</v>
      </c>
    </row>
    <row r="95" spans="1:13" ht="19.5" thickBot="1" x14ac:dyDescent="0.3">
      <c r="A95" s="250" t="s">
        <v>8</v>
      </c>
      <c r="B95" s="251"/>
      <c r="C95" s="158">
        <f>+SUM(C93:C94)</f>
        <v>27218</v>
      </c>
      <c r="D95" s="164">
        <f t="shared" ref="D95:M95" si="6">+SUM(D93:D94)</f>
        <v>29614</v>
      </c>
      <c r="E95" s="164">
        <f t="shared" si="6"/>
        <v>29755</v>
      </c>
      <c r="F95" s="164">
        <f t="shared" si="6"/>
        <v>30561</v>
      </c>
      <c r="G95" s="164">
        <f t="shared" si="6"/>
        <v>32653</v>
      </c>
      <c r="H95" s="165">
        <f t="shared" si="6"/>
        <v>33198</v>
      </c>
      <c r="I95" s="165">
        <f t="shared" si="6"/>
        <v>32744</v>
      </c>
      <c r="J95" s="165">
        <f t="shared" si="6"/>
        <v>32256</v>
      </c>
      <c r="K95" s="166">
        <f t="shared" si="6"/>
        <v>31883</v>
      </c>
      <c r="L95" s="166">
        <f t="shared" si="6"/>
        <v>32046</v>
      </c>
      <c r="M95" s="167">
        <f t="shared" si="6"/>
        <v>32410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6.8872597582722406E-2</v>
      </c>
      <c r="D101" s="209">
        <v>5.1418158770400887E-2</v>
      </c>
      <c r="E101" s="209">
        <v>4.6184173472261336E-2</v>
      </c>
      <c r="F101" s="209">
        <v>4.5167636691532093E-2</v>
      </c>
      <c r="G101" s="210">
        <v>4.15660353374857E-2</v>
      </c>
    </row>
    <row r="102" spans="1:10" ht="19.5" thickBot="1" x14ac:dyDescent="0.3">
      <c r="A102" s="250" t="s">
        <v>41</v>
      </c>
      <c r="B102" s="251"/>
      <c r="C102" s="162">
        <v>6.8872597582722406E-2</v>
      </c>
      <c r="D102" s="162">
        <v>5.1418158770400887E-2</v>
      </c>
      <c r="E102" s="162">
        <v>4.6184173472261336E-2</v>
      </c>
      <c r="F102" s="162">
        <v>4.5167636691532093E-2</v>
      </c>
      <c r="G102" s="163">
        <v>4.15660353374857E-2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25859</v>
      </c>
      <c r="D111" s="95">
        <v>21002</v>
      </c>
      <c r="E111" s="96">
        <f t="shared" si="8"/>
        <v>0.81217371128040527</v>
      </c>
      <c r="G111" s="217" t="s">
        <v>4</v>
      </c>
      <c r="H111" s="218"/>
      <c r="I111" s="98">
        <v>79</v>
      </c>
      <c r="J111"/>
    </row>
    <row r="112" spans="1:10" ht="18.75" x14ac:dyDescent="0.25">
      <c r="A112" s="217" t="s">
        <v>5</v>
      </c>
      <c r="B112" s="249"/>
      <c r="C112" s="63">
        <f t="shared" si="7"/>
        <v>2860</v>
      </c>
      <c r="D112" s="95">
        <v>243</v>
      </c>
      <c r="E112" s="96">
        <f t="shared" si="8"/>
        <v>8.4965034965034963E-2</v>
      </c>
      <c r="G112" s="217" t="s">
        <v>5</v>
      </c>
      <c r="H112" s="218"/>
      <c r="I112" s="98">
        <v>119</v>
      </c>
      <c r="J112"/>
    </row>
    <row r="113" spans="1:10" ht="18.75" x14ac:dyDescent="0.25">
      <c r="A113" s="217" t="s">
        <v>6</v>
      </c>
      <c r="B113" s="249"/>
      <c r="C113" s="63">
        <f t="shared" si="7"/>
        <v>3405</v>
      </c>
      <c r="D113" s="95">
        <v>835</v>
      </c>
      <c r="E113" s="96">
        <f t="shared" si="8"/>
        <v>0.24522760646108663</v>
      </c>
      <c r="G113" s="217" t="s">
        <v>6</v>
      </c>
      <c r="H113" s="218"/>
      <c r="I113" s="98">
        <v>93</v>
      </c>
      <c r="J113"/>
    </row>
    <row r="114" spans="1:10" ht="18.75" x14ac:dyDescent="0.25">
      <c r="A114" s="217" t="s">
        <v>7</v>
      </c>
      <c r="B114" s="249"/>
      <c r="C114" s="63">
        <f t="shared" si="7"/>
        <v>286</v>
      </c>
      <c r="D114" s="95">
        <v>204</v>
      </c>
      <c r="E114" s="96">
        <f t="shared" si="8"/>
        <v>0.71328671328671334</v>
      </c>
      <c r="G114" s="217" t="s">
        <v>7</v>
      </c>
      <c r="H114" s="218"/>
      <c r="I114" s="98">
        <v>16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32410</v>
      </c>
      <c r="D115" s="159">
        <f>+SUM(D109:D114)</f>
        <v>22284</v>
      </c>
      <c r="E115" s="160">
        <f t="shared" si="8"/>
        <v>0.6875655661832768</v>
      </c>
      <c r="G115" s="257" t="s">
        <v>8</v>
      </c>
      <c r="H115" s="292"/>
      <c r="I115" s="161">
        <f>+SUM(I109:I114)</f>
        <v>307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17682</v>
      </c>
      <c r="D123" s="303">
        <f>+C123+C124</f>
        <v>29310</v>
      </c>
      <c r="E123" s="103">
        <v>8847</v>
      </c>
      <c r="F123" s="303">
        <f>+E123+E124</f>
        <v>16090</v>
      </c>
      <c r="G123" s="67">
        <v>5919</v>
      </c>
      <c r="H123" s="305">
        <f>+G123+G124</f>
        <v>11128</v>
      </c>
    </row>
    <row r="124" spans="1:10" ht="18.75" x14ac:dyDescent="0.25">
      <c r="A124" s="227"/>
      <c r="B124" s="105">
        <v>2</v>
      </c>
      <c r="C124" s="99">
        <v>11628</v>
      </c>
      <c r="D124" s="223"/>
      <c r="E124" s="99">
        <v>7243</v>
      </c>
      <c r="F124" s="223"/>
      <c r="G124" s="99">
        <v>5209</v>
      </c>
      <c r="H124" s="223"/>
    </row>
    <row r="125" spans="1:10" ht="18.75" x14ac:dyDescent="0.25">
      <c r="A125" s="226">
        <v>2017</v>
      </c>
      <c r="B125" s="106">
        <v>1</v>
      </c>
      <c r="C125" s="100">
        <v>16183</v>
      </c>
      <c r="D125" s="222">
        <f>+C125+C126</f>
        <v>26865</v>
      </c>
      <c r="E125" s="100">
        <v>8084</v>
      </c>
      <c r="F125" s="222">
        <f>+E125+E126</f>
        <v>14836</v>
      </c>
      <c r="G125" s="100">
        <v>5662</v>
      </c>
      <c r="H125" s="222">
        <f>+G125+G126</f>
        <v>10273</v>
      </c>
    </row>
    <row r="126" spans="1:10" ht="18.75" x14ac:dyDescent="0.25">
      <c r="A126" s="227"/>
      <c r="B126" s="105">
        <v>2</v>
      </c>
      <c r="C126" s="99">
        <v>10682</v>
      </c>
      <c r="D126" s="223"/>
      <c r="E126" s="99">
        <v>6752</v>
      </c>
      <c r="F126" s="223"/>
      <c r="G126" s="99">
        <v>4611</v>
      </c>
      <c r="H126" s="223"/>
    </row>
    <row r="127" spans="1:10" ht="18.75" x14ac:dyDescent="0.25">
      <c r="A127" s="226">
        <v>2018</v>
      </c>
      <c r="B127" s="106">
        <v>1</v>
      </c>
      <c r="C127" s="100">
        <v>13230</v>
      </c>
      <c r="D127" s="222">
        <f>+C127+C128</f>
        <v>23389</v>
      </c>
      <c r="E127" s="100">
        <v>7505</v>
      </c>
      <c r="F127" s="222">
        <f>+E127+E128</f>
        <v>14162</v>
      </c>
      <c r="G127" s="100">
        <v>5344</v>
      </c>
      <c r="H127" s="222">
        <f>+G127+G128</f>
        <v>9849</v>
      </c>
    </row>
    <row r="128" spans="1:10" ht="18.75" x14ac:dyDescent="0.25">
      <c r="A128" s="227"/>
      <c r="B128" s="105">
        <v>2</v>
      </c>
      <c r="C128" s="99">
        <v>10159</v>
      </c>
      <c r="D128" s="223"/>
      <c r="E128" s="99">
        <v>6657</v>
      </c>
      <c r="F128" s="223"/>
      <c r="G128" s="99">
        <v>4505</v>
      </c>
      <c r="H128" s="223"/>
    </row>
    <row r="129" spans="1:28" ht="18.75" x14ac:dyDescent="0.25">
      <c r="A129" s="226">
        <v>2019</v>
      </c>
      <c r="B129" s="106">
        <v>1</v>
      </c>
      <c r="C129" s="100">
        <v>11865</v>
      </c>
      <c r="D129" s="222">
        <f>+C129+C130</f>
        <v>21646</v>
      </c>
      <c r="E129" s="100">
        <v>7572</v>
      </c>
      <c r="F129" s="222">
        <f>+E129+E130</f>
        <v>14271</v>
      </c>
      <c r="G129" s="100">
        <v>5151</v>
      </c>
      <c r="H129" s="222">
        <f>+G129+G130</f>
        <v>9816</v>
      </c>
    </row>
    <row r="130" spans="1:28" ht="18.75" x14ac:dyDescent="0.25">
      <c r="A130" s="227"/>
      <c r="B130" s="105">
        <v>2</v>
      </c>
      <c r="C130" s="99">
        <v>9781</v>
      </c>
      <c r="D130" s="223"/>
      <c r="E130" s="99">
        <v>6699</v>
      </c>
      <c r="F130" s="223"/>
      <c r="G130" s="99">
        <v>4665</v>
      </c>
      <c r="H130" s="223"/>
    </row>
    <row r="131" spans="1:28" ht="18.75" x14ac:dyDescent="0.25">
      <c r="A131" s="226">
        <v>2022</v>
      </c>
      <c r="B131" s="106">
        <v>1</v>
      </c>
      <c r="C131" s="100">
        <v>12833</v>
      </c>
      <c r="D131" s="222">
        <f>+C131+C132</f>
        <v>23675</v>
      </c>
      <c r="E131" s="100">
        <v>7819</v>
      </c>
      <c r="F131" s="222">
        <f>+E131+E132</f>
        <v>15290</v>
      </c>
      <c r="G131" s="100">
        <v>5371</v>
      </c>
      <c r="H131" s="222">
        <f>+G131+G132</f>
        <v>9936</v>
      </c>
    </row>
    <row r="132" spans="1:28" ht="18.75" x14ac:dyDescent="0.25">
      <c r="A132" s="227"/>
      <c r="B132" s="105">
        <v>2</v>
      </c>
      <c r="C132" s="99">
        <v>10842</v>
      </c>
      <c r="D132" s="223"/>
      <c r="E132" s="99">
        <v>7471</v>
      </c>
      <c r="F132" s="223"/>
      <c r="G132" s="99">
        <v>4565</v>
      </c>
      <c r="H132" s="223"/>
    </row>
    <row r="133" spans="1:28" ht="18.75" x14ac:dyDescent="0.25">
      <c r="A133" s="226">
        <v>2021</v>
      </c>
      <c r="B133" s="106">
        <v>1</v>
      </c>
      <c r="C133" s="100">
        <v>13703</v>
      </c>
      <c r="D133" s="222">
        <f>+C133+C134</f>
        <v>25387</v>
      </c>
      <c r="E133" s="100">
        <v>8501</v>
      </c>
      <c r="F133" s="222">
        <f>+E133+E134</f>
        <v>16153</v>
      </c>
      <c r="G133" s="100">
        <v>5677</v>
      </c>
      <c r="H133" s="222">
        <f>+G133+G134</f>
        <v>10668</v>
      </c>
    </row>
    <row r="134" spans="1:28" ht="18.75" x14ac:dyDescent="0.25">
      <c r="A134" s="227"/>
      <c r="B134" s="105">
        <v>2</v>
      </c>
      <c r="C134" s="99">
        <v>11684</v>
      </c>
      <c r="D134" s="223"/>
      <c r="E134" s="99">
        <v>7652</v>
      </c>
      <c r="F134" s="223"/>
      <c r="G134" s="99">
        <v>4991</v>
      </c>
      <c r="H134" s="223"/>
    </row>
    <row r="135" spans="1:28" ht="18.75" x14ac:dyDescent="0.25">
      <c r="A135" s="254">
        <v>2022</v>
      </c>
      <c r="B135" s="107">
        <v>1</v>
      </c>
      <c r="C135" s="101">
        <v>15684</v>
      </c>
      <c r="D135" s="271">
        <f>+C135+C136</f>
        <v>27545</v>
      </c>
      <c r="E135" s="101">
        <v>8999</v>
      </c>
      <c r="F135" s="271">
        <f>+E135+E136</f>
        <v>16531</v>
      </c>
      <c r="G135" s="101">
        <v>5806</v>
      </c>
      <c r="H135" s="271">
        <f>+G135+G136</f>
        <v>11110</v>
      </c>
    </row>
    <row r="136" spans="1:28" ht="19.5" thickBot="1" x14ac:dyDescent="0.3">
      <c r="A136" s="255"/>
      <c r="B136" s="108">
        <v>2</v>
      </c>
      <c r="C136" s="102">
        <v>11861</v>
      </c>
      <c r="D136" s="272"/>
      <c r="E136" s="102">
        <v>7532</v>
      </c>
      <c r="F136" s="272"/>
      <c r="G136" s="102">
        <v>5304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958</v>
      </c>
      <c r="F141" s="110">
        <f t="shared" si="9"/>
        <v>792</v>
      </c>
      <c r="G141" s="110">
        <f t="shared" si="9"/>
        <v>1858</v>
      </c>
      <c r="H141" s="110">
        <f t="shared" si="9"/>
        <v>708</v>
      </c>
      <c r="I141" s="111">
        <f t="shared" si="9"/>
        <v>1</v>
      </c>
      <c r="J141" s="229">
        <f>+SUM(B141:I141)</f>
        <v>4317</v>
      </c>
      <c r="M141" s="3">
        <v>0</v>
      </c>
      <c r="N141" s="22">
        <v>0</v>
      </c>
      <c r="O141" s="22">
        <v>0</v>
      </c>
      <c r="P141" s="22">
        <v>958</v>
      </c>
      <c r="Q141" s="22">
        <v>792</v>
      </c>
      <c r="R141" s="22">
        <v>1858</v>
      </c>
      <c r="S141" s="22">
        <v>708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0.22191336576326151</v>
      </c>
      <c r="F142" s="113">
        <f>+IF($J$141=0,"",(F141/$J$141))</f>
        <v>0.18346073662265461</v>
      </c>
      <c r="G142" s="113">
        <f t="shared" si="10"/>
        <v>0.43039147556173268</v>
      </c>
      <c r="H142" s="113">
        <f t="shared" si="10"/>
        <v>0.16400277970813065</v>
      </c>
      <c r="I142" s="114">
        <f>+IF($J$141=0,"",(I141/$J$141))</f>
        <v>2.3164234422052351E-4</v>
      </c>
      <c r="J142" s="230"/>
      <c r="M142" s="3">
        <v>3</v>
      </c>
      <c r="N142" s="22">
        <v>0</v>
      </c>
      <c r="O142" s="22">
        <v>2</v>
      </c>
      <c r="P142" s="22">
        <v>223</v>
      </c>
      <c r="Q142" s="22">
        <v>1416</v>
      </c>
      <c r="R142" s="22">
        <v>1995</v>
      </c>
      <c r="S142" s="22">
        <v>795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3</v>
      </c>
      <c r="C143" s="116">
        <f t="shared" ref="C143:I143" si="11">+N142</f>
        <v>0</v>
      </c>
      <c r="D143" s="116">
        <f t="shared" si="11"/>
        <v>2</v>
      </c>
      <c r="E143" s="116">
        <f t="shared" si="11"/>
        <v>223</v>
      </c>
      <c r="F143" s="116">
        <f t="shared" si="11"/>
        <v>1416</v>
      </c>
      <c r="G143" s="116">
        <f t="shared" si="11"/>
        <v>1995</v>
      </c>
      <c r="H143" s="116">
        <f t="shared" si="11"/>
        <v>795</v>
      </c>
      <c r="I143" s="117">
        <f t="shared" si="11"/>
        <v>0</v>
      </c>
      <c r="J143" s="224">
        <f>+SUM(B143:I143)</f>
        <v>4434</v>
      </c>
      <c r="M143" s="3">
        <v>4</v>
      </c>
      <c r="N143" s="22">
        <v>0</v>
      </c>
      <c r="O143" s="22">
        <v>0</v>
      </c>
      <c r="P143" s="22">
        <v>245</v>
      </c>
      <c r="Q143" s="22">
        <v>1478</v>
      </c>
      <c r="R143" s="22">
        <v>2064</v>
      </c>
      <c r="S143" s="22">
        <v>883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6.7658998646820032E-4</v>
      </c>
      <c r="C144" s="119">
        <f t="shared" ref="C144:I144" si="12">+IF($J$143=0,"",(C143/$J$143))</f>
        <v>0</v>
      </c>
      <c r="D144" s="119">
        <f t="shared" si="12"/>
        <v>4.5105999097880018E-4</v>
      </c>
      <c r="E144" s="119">
        <f t="shared" si="12"/>
        <v>5.029318899413622E-2</v>
      </c>
      <c r="F144" s="119">
        <f t="shared" si="12"/>
        <v>0.31935047361299052</v>
      </c>
      <c r="G144" s="119">
        <f t="shared" si="12"/>
        <v>0.44993234100135315</v>
      </c>
      <c r="H144" s="119">
        <f t="shared" si="12"/>
        <v>0.17929634641407308</v>
      </c>
      <c r="I144" s="120">
        <f t="shared" si="12"/>
        <v>0</v>
      </c>
      <c r="J144" s="225"/>
      <c r="M144" s="3">
        <v>50</v>
      </c>
      <c r="N144" s="3">
        <v>0</v>
      </c>
      <c r="O144" s="3">
        <v>0</v>
      </c>
      <c r="P144" s="3">
        <v>171</v>
      </c>
      <c r="Q144" s="3">
        <v>1363</v>
      </c>
      <c r="R144" s="3">
        <v>1978</v>
      </c>
      <c r="S144" s="3">
        <v>924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4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245</v>
      </c>
      <c r="F145" s="116">
        <f t="shared" si="13"/>
        <v>1478</v>
      </c>
      <c r="G145" s="116">
        <f t="shared" si="13"/>
        <v>2064</v>
      </c>
      <c r="H145" s="116">
        <f t="shared" si="13"/>
        <v>883</v>
      </c>
      <c r="I145" s="117">
        <f t="shared" si="13"/>
        <v>0</v>
      </c>
      <c r="J145" s="224">
        <f>+SUM(B145:I145)</f>
        <v>4674</v>
      </c>
      <c r="M145" s="3">
        <v>42</v>
      </c>
      <c r="N145" s="3">
        <v>0</v>
      </c>
      <c r="O145" s="3">
        <v>0</v>
      </c>
      <c r="P145" s="3">
        <v>157</v>
      </c>
      <c r="Q145" s="3">
        <v>1303</v>
      </c>
      <c r="R145" s="3">
        <v>2024</v>
      </c>
      <c r="S145" s="3">
        <v>968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8.5579803166452718E-4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5.2417629439452287E-2</v>
      </c>
      <c r="F146" s="119">
        <f t="shared" si="14"/>
        <v>0.3162173727000428</v>
      </c>
      <c r="G146" s="119">
        <f t="shared" si="14"/>
        <v>0.44159178433889601</v>
      </c>
      <c r="H146" s="119">
        <f t="shared" si="14"/>
        <v>0.18891741548994437</v>
      </c>
      <c r="I146" s="120">
        <f t="shared" si="14"/>
        <v>0</v>
      </c>
      <c r="J146" s="225"/>
      <c r="M146" s="3">
        <v>33</v>
      </c>
      <c r="N146" s="3">
        <v>0</v>
      </c>
      <c r="O146" s="3">
        <v>0</v>
      </c>
      <c r="P146" s="3">
        <v>136</v>
      </c>
      <c r="Q146" s="3">
        <v>1277</v>
      </c>
      <c r="R146" s="3">
        <v>2024</v>
      </c>
      <c r="S146" s="3">
        <v>999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50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171</v>
      </c>
      <c r="F147" s="116">
        <f t="shared" si="15"/>
        <v>1363</v>
      </c>
      <c r="G147" s="116">
        <f t="shared" si="15"/>
        <v>1978</v>
      </c>
      <c r="H147" s="116">
        <f t="shared" si="15"/>
        <v>924</v>
      </c>
      <c r="I147" s="117">
        <f t="shared" si="15"/>
        <v>0</v>
      </c>
      <c r="J147" s="224">
        <f>+SUM(B147:I147)</f>
        <v>4486</v>
      </c>
      <c r="M147" s="3">
        <v>30</v>
      </c>
      <c r="N147" s="3">
        <v>0</v>
      </c>
      <c r="O147" s="3">
        <v>0</v>
      </c>
      <c r="P147" s="3">
        <v>283</v>
      </c>
      <c r="Q147" s="3">
        <v>1313</v>
      </c>
      <c r="R147" s="3">
        <v>2036</v>
      </c>
      <c r="S147" s="3">
        <v>1061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1.1145786892554615E-2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3.8118591172536784E-2</v>
      </c>
      <c r="F148" s="119">
        <f t="shared" si="16"/>
        <v>0.30383415069103881</v>
      </c>
      <c r="G148" s="119">
        <f t="shared" si="16"/>
        <v>0.44092732946946056</v>
      </c>
      <c r="H148" s="119">
        <f t="shared" si="16"/>
        <v>0.20597414177440929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42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157</v>
      </c>
      <c r="F149" s="116">
        <f t="shared" si="17"/>
        <v>1303</v>
      </c>
      <c r="G149" s="116">
        <f t="shared" si="17"/>
        <v>2024</v>
      </c>
      <c r="H149" s="116">
        <f t="shared" si="17"/>
        <v>968</v>
      </c>
      <c r="I149" s="117">
        <f t="shared" si="17"/>
        <v>0</v>
      </c>
      <c r="J149" s="224">
        <f>+SUM(B149:I149)</f>
        <v>4494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9.3457943925233638E-3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3.4935469514908765E-2</v>
      </c>
      <c r="F150" s="119">
        <f t="shared" si="18"/>
        <v>0.28994214508233201</v>
      </c>
      <c r="G150" s="119">
        <f t="shared" si="18"/>
        <v>0.45037828215398307</v>
      </c>
      <c r="H150" s="119">
        <f t="shared" si="18"/>
        <v>0.21539830885625277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33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136</v>
      </c>
      <c r="F151" s="116">
        <f t="shared" si="19"/>
        <v>1277</v>
      </c>
      <c r="G151" s="116">
        <f t="shared" si="19"/>
        <v>2024</v>
      </c>
      <c r="H151" s="116">
        <f t="shared" si="19"/>
        <v>999</v>
      </c>
      <c r="I151" s="117">
        <f t="shared" si="19"/>
        <v>0</v>
      </c>
      <c r="J151" s="224">
        <f>+SUM(B151:I151)</f>
        <v>4469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7.3842022823897967E-3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3.043186395166704E-2</v>
      </c>
      <c r="F152" s="119">
        <f t="shared" si="20"/>
        <v>0.28574625195793241</v>
      </c>
      <c r="G152" s="119">
        <f t="shared" si="20"/>
        <v>0.45289773998657418</v>
      </c>
      <c r="H152" s="119">
        <f t="shared" si="20"/>
        <v>0.22353994182143655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30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283</v>
      </c>
      <c r="F153" s="122">
        <f t="shared" si="21"/>
        <v>1313</v>
      </c>
      <c r="G153" s="122">
        <f t="shared" si="21"/>
        <v>2036</v>
      </c>
      <c r="H153" s="122">
        <f t="shared" si="21"/>
        <v>1061</v>
      </c>
      <c r="I153" s="123">
        <f t="shared" si="21"/>
        <v>0</v>
      </c>
      <c r="J153" s="235">
        <f>+SUM(B153:I153)</f>
        <v>4723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6.3518949820029645E-3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5.9919542663561295E-2</v>
      </c>
      <c r="F154" s="125">
        <f t="shared" si="22"/>
        <v>0.27800127037899641</v>
      </c>
      <c r="G154" s="125">
        <f t="shared" si="22"/>
        <v>0.43108193944526785</v>
      </c>
      <c r="H154" s="125">
        <f t="shared" si="22"/>
        <v>0.22464535253017151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2164</v>
      </c>
      <c r="C159" s="83">
        <f t="shared" ref="C159:E159" si="23">+N159</f>
        <v>110</v>
      </c>
      <c r="D159" s="83">
        <f t="shared" si="23"/>
        <v>958</v>
      </c>
      <c r="E159" s="110">
        <f t="shared" si="23"/>
        <v>1085</v>
      </c>
      <c r="F159" s="229">
        <f>+SUM(B159:E159)</f>
        <v>4317</v>
      </c>
      <c r="G159" s="83">
        <f>Q159</f>
        <v>1583</v>
      </c>
      <c r="H159" s="110">
        <f>R159</f>
        <v>2734</v>
      </c>
      <c r="I159" s="229">
        <f>+SUM(G159:H159)</f>
        <v>4317</v>
      </c>
      <c r="J159" s="34"/>
      <c r="M159" s="3">
        <v>2164</v>
      </c>
      <c r="N159" s="3">
        <v>110</v>
      </c>
      <c r="O159" s="3">
        <v>958</v>
      </c>
      <c r="P159" s="3">
        <v>1085</v>
      </c>
      <c r="Q159" s="3">
        <v>1583</v>
      </c>
      <c r="R159" s="3">
        <v>2734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0.50127403289321293</v>
      </c>
      <c r="C160" s="30">
        <f t="shared" ref="C160:E160" si="24">+IF($F$159=0,"",(C159/$F$159))</f>
        <v>2.5480657864257586E-2</v>
      </c>
      <c r="D160" s="30">
        <f t="shared" si="24"/>
        <v>0.22191336576326151</v>
      </c>
      <c r="E160" s="113">
        <f t="shared" si="24"/>
        <v>0.25133194347926802</v>
      </c>
      <c r="F160" s="230"/>
      <c r="G160" s="30">
        <f>+IF($I$159=0,"",(G159/$I$159))</f>
        <v>0.3666898309010887</v>
      </c>
      <c r="H160" s="113">
        <f>+IF($I$159=0,"",(H159/$I$159))</f>
        <v>0.63331016909891125</v>
      </c>
      <c r="I160" s="230"/>
      <c r="J160" s="34"/>
      <c r="M160" s="3">
        <v>2871</v>
      </c>
      <c r="N160" s="3">
        <v>114</v>
      </c>
      <c r="O160" s="3">
        <v>1449</v>
      </c>
      <c r="P160" s="3">
        <v>0</v>
      </c>
      <c r="Q160" s="3">
        <v>1673</v>
      </c>
      <c r="R160" s="3">
        <v>2761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2871</v>
      </c>
      <c r="C161" s="25">
        <f t="shared" ref="C161:E161" si="25">+N160</f>
        <v>114</v>
      </c>
      <c r="D161" s="25">
        <f t="shared" si="25"/>
        <v>1449</v>
      </c>
      <c r="E161" s="116">
        <f t="shared" si="25"/>
        <v>0</v>
      </c>
      <c r="F161" s="224">
        <f>+SUM(B161:E161)</f>
        <v>4434</v>
      </c>
      <c r="G161" s="25">
        <f>Q160</f>
        <v>1673</v>
      </c>
      <c r="H161" s="116">
        <f>R160</f>
        <v>2761</v>
      </c>
      <c r="I161" s="224">
        <f>+SUM(G161:H161)</f>
        <v>4434</v>
      </c>
      <c r="J161" s="34"/>
      <c r="M161" s="3">
        <v>3015</v>
      </c>
      <c r="N161" s="3">
        <v>403</v>
      </c>
      <c r="O161" s="3">
        <v>1256</v>
      </c>
      <c r="P161" s="3">
        <v>0</v>
      </c>
      <c r="Q161" s="3">
        <v>1770</v>
      </c>
      <c r="R161" s="3">
        <v>2904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0.64749661705006767</v>
      </c>
      <c r="C162" s="29">
        <f t="shared" ref="C162:E162" si="26">+IF($F$161=0,"",(C161/$F$161))</f>
        <v>2.571041948579161E-2</v>
      </c>
      <c r="D162" s="29">
        <f t="shared" si="26"/>
        <v>0.32679296346414072</v>
      </c>
      <c r="E162" s="119">
        <f t="shared" si="26"/>
        <v>0</v>
      </c>
      <c r="F162" s="225"/>
      <c r="G162" s="29">
        <f>+IF($I$161=0,"",(G161/$I$161))</f>
        <v>0.37731168245376634</v>
      </c>
      <c r="H162" s="119">
        <f>+IF($I$161=0,"",(H161/$I$161))</f>
        <v>0.62268831754623366</v>
      </c>
      <c r="I162" s="225"/>
      <c r="J162" s="34"/>
      <c r="M162" s="3">
        <v>2827</v>
      </c>
      <c r="N162" s="3">
        <v>400</v>
      </c>
      <c r="O162" s="3">
        <v>1259</v>
      </c>
      <c r="P162" s="3">
        <v>0</v>
      </c>
      <c r="Q162" s="3">
        <v>1714</v>
      </c>
      <c r="R162" s="3">
        <v>2772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3015</v>
      </c>
      <c r="C163" s="25">
        <f t="shared" ref="C163:E163" si="27">+N161</f>
        <v>403</v>
      </c>
      <c r="D163" s="25">
        <f t="shared" si="27"/>
        <v>1256</v>
      </c>
      <c r="E163" s="116">
        <f t="shared" si="27"/>
        <v>0</v>
      </c>
      <c r="F163" s="224">
        <f>+SUM(B163:E163)</f>
        <v>4674</v>
      </c>
      <c r="G163" s="25">
        <f>Q161</f>
        <v>1770</v>
      </c>
      <c r="H163" s="116">
        <f>R161</f>
        <v>2904</v>
      </c>
      <c r="I163" s="224">
        <f>+SUM(G163:H163)</f>
        <v>4674</v>
      </c>
      <c r="J163" s="34"/>
      <c r="M163" s="3">
        <v>2854</v>
      </c>
      <c r="N163" s="3">
        <v>395</v>
      </c>
      <c r="O163" s="3">
        <v>1245</v>
      </c>
      <c r="P163" s="3">
        <v>0</v>
      </c>
      <c r="Q163" s="3">
        <v>1738</v>
      </c>
      <c r="R163" s="3">
        <v>2756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0.64505776636713741</v>
      </c>
      <c r="C164" s="29">
        <f t="shared" ref="C164:E164" si="28">+IF($F$163=0,"",(C163/$F$163))</f>
        <v>8.6221651690201115E-2</v>
      </c>
      <c r="D164" s="29">
        <f t="shared" si="28"/>
        <v>0.26872058194266152</v>
      </c>
      <c r="E164" s="119">
        <f t="shared" si="28"/>
        <v>0</v>
      </c>
      <c r="F164" s="225"/>
      <c r="G164" s="29">
        <f>+IF($I$163=0,"",(G163/$I$163))</f>
        <v>0.37869062901155326</v>
      </c>
      <c r="H164" s="119">
        <f>+IF($I$163=0,"",(H163/$I$163))</f>
        <v>0.62130937098844674</v>
      </c>
      <c r="I164" s="225"/>
      <c r="J164" s="34"/>
      <c r="M164" s="3">
        <v>2768</v>
      </c>
      <c r="N164" s="3">
        <v>446</v>
      </c>
      <c r="O164" s="3">
        <v>1255</v>
      </c>
      <c r="P164" s="3">
        <v>0</v>
      </c>
      <c r="Q164" s="3">
        <v>1780</v>
      </c>
      <c r="R164" s="3">
        <v>2689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2827</v>
      </c>
      <c r="C165" s="19">
        <f t="shared" ref="C165:E165" si="29">+N162</f>
        <v>400</v>
      </c>
      <c r="D165" s="19">
        <f t="shared" si="29"/>
        <v>1259</v>
      </c>
      <c r="E165" s="122">
        <f t="shared" si="29"/>
        <v>0</v>
      </c>
      <c r="F165" s="224">
        <f>+SUM(B165:E165)</f>
        <v>4486</v>
      </c>
      <c r="G165" s="25">
        <f>Q162</f>
        <v>1714</v>
      </c>
      <c r="H165" s="116">
        <f>R162</f>
        <v>2772</v>
      </c>
      <c r="I165" s="224">
        <f>+SUM(G165:H165)</f>
        <v>4486</v>
      </c>
      <c r="J165" s="34"/>
      <c r="M165" s="3">
        <v>3084</v>
      </c>
      <c r="N165" s="3">
        <v>391</v>
      </c>
      <c r="O165" s="3">
        <v>1248</v>
      </c>
      <c r="P165" s="3">
        <v>0</v>
      </c>
      <c r="Q165" s="3">
        <v>1840</v>
      </c>
      <c r="R165" s="3">
        <v>2883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0.63018279090503793</v>
      </c>
      <c r="C166" s="29">
        <f>+IF($F$165=0,"",(C165/$F$165))</f>
        <v>8.9166295140436919E-2</v>
      </c>
      <c r="D166" s="29">
        <f t="shared" ref="D166:E166" si="30">+IF($F$165=0,"",(D165/$F$165))</f>
        <v>0.28065091395452518</v>
      </c>
      <c r="E166" s="119">
        <f t="shared" si="30"/>
        <v>0</v>
      </c>
      <c r="F166" s="225"/>
      <c r="G166" s="29">
        <f>+IF($I$165=0,"",(G165/$I$165))</f>
        <v>0.38207757467677217</v>
      </c>
      <c r="H166" s="119">
        <f>+IF($I$165=0,"",(H165/$I$165))</f>
        <v>0.61792242532322783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2854</v>
      </c>
      <c r="C167" s="19">
        <f t="shared" ref="C167:E167" si="31">+N163</f>
        <v>395</v>
      </c>
      <c r="D167" s="19">
        <f t="shared" si="31"/>
        <v>1245</v>
      </c>
      <c r="E167" s="122">
        <f t="shared" si="31"/>
        <v>0</v>
      </c>
      <c r="F167" s="224">
        <f>+SUM(B167:E167)</f>
        <v>4494</v>
      </c>
      <c r="G167" s="25">
        <f>Q163</f>
        <v>1738</v>
      </c>
      <c r="H167" s="116">
        <f>R163</f>
        <v>2756</v>
      </c>
      <c r="I167" s="224">
        <f>+SUM(G167:H167)</f>
        <v>4494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0.63506898086337338</v>
      </c>
      <c r="C168" s="29">
        <f>+IF($F$167=0,"",(C167/$F$167))</f>
        <v>8.789497107254117E-2</v>
      </c>
      <c r="D168" s="29">
        <f>+IF($F$167=0,"",(D167/$F$167))</f>
        <v>0.27703604806408544</v>
      </c>
      <c r="E168" s="119">
        <f>+IF($F$167=0,"",(E167/$F$167))</f>
        <v>0</v>
      </c>
      <c r="F168" s="225"/>
      <c r="G168" s="29">
        <f>+IF($I$167=0,"",(G167/$I$167))</f>
        <v>0.38673787271918114</v>
      </c>
      <c r="H168" s="119">
        <f>+IF($I$167=0,"",(H167/$I$167))</f>
        <v>0.61326212728081886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2768</v>
      </c>
      <c r="C169" s="19">
        <f t="shared" ref="C169:E169" si="32">+N164</f>
        <v>446</v>
      </c>
      <c r="D169" s="19">
        <f t="shared" si="32"/>
        <v>1255</v>
      </c>
      <c r="E169" s="122">
        <f t="shared" si="32"/>
        <v>0</v>
      </c>
      <c r="F169" s="224">
        <f>+SUM(B169:E169)</f>
        <v>4469</v>
      </c>
      <c r="G169" s="25">
        <f>Q164</f>
        <v>1780</v>
      </c>
      <c r="H169" s="116">
        <f>R164</f>
        <v>2689</v>
      </c>
      <c r="I169" s="220">
        <f>+SUM(G169:H169)</f>
        <v>4469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0.61937793689863507</v>
      </c>
      <c r="C170" s="29">
        <f>+IF($F$169=0,"",(C169/$F$169))</f>
        <v>9.9798612665025738E-2</v>
      </c>
      <c r="D170" s="29">
        <f>+IF($F$169=0,"",(D169/$F$169))</f>
        <v>0.28082345043633922</v>
      </c>
      <c r="E170" s="119">
        <f>+IF($F$169=0,"",(E169/$F$169))</f>
        <v>0</v>
      </c>
      <c r="F170" s="225"/>
      <c r="G170" s="29">
        <f>+IF($I$169=0,"",(G169/$I$169))</f>
        <v>0.39829939583799506</v>
      </c>
      <c r="H170" s="119">
        <f>+IF($I$169=0,"",(H169/$I$169))</f>
        <v>0.60170060416200488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3084</v>
      </c>
      <c r="C171" s="19">
        <f t="shared" ref="C171:E171" si="33">+N165</f>
        <v>391</v>
      </c>
      <c r="D171" s="19">
        <f t="shared" si="33"/>
        <v>1248</v>
      </c>
      <c r="E171" s="122">
        <f t="shared" si="33"/>
        <v>0</v>
      </c>
      <c r="F171" s="235">
        <f>+SUM(B171:E171)</f>
        <v>4723</v>
      </c>
      <c r="G171" s="19">
        <f>Q165</f>
        <v>1840</v>
      </c>
      <c r="H171" s="122">
        <f>R165</f>
        <v>2883</v>
      </c>
      <c r="I171" s="235">
        <f>+SUM(G171:H171)</f>
        <v>4723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0.65297480414990472</v>
      </c>
      <c r="C172" s="127">
        <f t="shared" ref="C172:E172" si="34">+IF($F$171=0,"",(C171/$F$171))</f>
        <v>8.2786364598771964E-2</v>
      </c>
      <c r="D172" s="127">
        <f t="shared" si="34"/>
        <v>0.2642388312513233</v>
      </c>
      <c r="E172" s="125">
        <f t="shared" si="34"/>
        <v>0</v>
      </c>
      <c r="F172" s="236"/>
      <c r="G172" s="127">
        <f>+IF($I$171=0,"",(G171/$I$171))</f>
        <v>0.38958289222951514</v>
      </c>
      <c r="H172" s="125">
        <f>+IF($I$171=0,"",(H171/$I$171))</f>
        <v>0.61041710777048486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3251</v>
      </c>
      <c r="D178" s="19">
        <f t="shared" si="35"/>
        <v>260</v>
      </c>
      <c r="E178" s="19">
        <f t="shared" si="35"/>
        <v>0</v>
      </c>
      <c r="F178" s="19">
        <f t="shared" si="35"/>
        <v>0</v>
      </c>
      <c r="G178" s="122">
        <f t="shared" si="35"/>
        <v>806</v>
      </c>
      <c r="H178" s="235">
        <f>+SUM(B178:G178)</f>
        <v>4317</v>
      </c>
      <c r="I178" s="21"/>
      <c r="J178" s="21"/>
      <c r="K178" s="3"/>
      <c r="L178" s="3"/>
      <c r="M178" s="3">
        <v>0</v>
      </c>
      <c r="N178" s="3">
        <v>3251</v>
      </c>
      <c r="O178" s="43">
        <v>260</v>
      </c>
      <c r="P178" s="43">
        <v>0</v>
      </c>
      <c r="Q178" s="43">
        <v>0</v>
      </c>
      <c r="R178" s="43">
        <v>806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0.75306926106092198</v>
      </c>
      <c r="D179" s="30">
        <f t="shared" si="36"/>
        <v>6.0227009497336115E-2</v>
      </c>
      <c r="E179" s="30">
        <f t="shared" si="36"/>
        <v>0</v>
      </c>
      <c r="F179" s="30">
        <f t="shared" si="36"/>
        <v>0</v>
      </c>
      <c r="G179" s="113">
        <f t="shared" si="36"/>
        <v>0.18670372944174196</v>
      </c>
      <c r="H179" s="230"/>
      <c r="I179" s="20"/>
      <c r="J179" s="20"/>
      <c r="K179" s="3"/>
      <c r="L179" s="3"/>
      <c r="M179" s="3">
        <v>1127</v>
      </c>
      <c r="N179" s="3">
        <v>437</v>
      </c>
      <c r="O179" s="43">
        <v>2870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1127</v>
      </c>
      <c r="C180" s="25">
        <f t="shared" ref="C180:G180" si="37">+N179</f>
        <v>437</v>
      </c>
      <c r="D180" s="25">
        <f t="shared" si="37"/>
        <v>2870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4434</v>
      </c>
      <c r="I180" s="20"/>
      <c r="J180" s="20"/>
      <c r="K180" s="3"/>
      <c r="L180" s="3"/>
      <c r="M180" s="3">
        <v>1132</v>
      </c>
      <c r="N180" s="3">
        <v>528</v>
      </c>
      <c r="O180" s="43">
        <v>2952</v>
      </c>
      <c r="P180" s="43">
        <v>62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0.2541723049165539</v>
      </c>
      <c r="C181" s="29">
        <f t="shared" ref="C181:G181" si="38">+IF($H$180=0,"",(C180/$H$180))</f>
        <v>9.8556608028867843E-2</v>
      </c>
      <c r="D181" s="29">
        <f t="shared" si="38"/>
        <v>0.64727108705457825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1162</v>
      </c>
      <c r="N181" s="3">
        <v>498</v>
      </c>
      <c r="O181" s="43">
        <v>2826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1132</v>
      </c>
      <c r="C182" s="25">
        <f t="shared" ref="C182:G182" si="39">+N180</f>
        <v>528</v>
      </c>
      <c r="D182" s="25">
        <f t="shared" si="39"/>
        <v>2952</v>
      </c>
      <c r="E182" s="25">
        <f t="shared" si="39"/>
        <v>62</v>
      </c>
      <c r="F182" s="25">
        <f t="shared" si="39"/>
        <v>0</v>
      </c>
      <c r="G182" s="116">
        <f t="shared" si="39"/>
        <v>0</v>
      </c>
      <c r="H182" s="224">
        <f>+SUM(B182:G182)</f>
        <v>4674</v>
      </c>
      <c r="I182" s="20"/>
      <c r="J182" s="20"/>
      <c r="K182" s="3"/>
      <c r="L182" s="3"/>
      <c r="M182" s="3">
        <v>1187</v>
      </c>
      <c r="N182" s="3">
        <v>443</v>
      </c>
      <c r="O182" s="43">
        <v>2864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0.24219084296106119</v>
      </c>
      <c r="C183" s="29">
        <f t="shared" ref="C183:G183" si="40">+IF($H$182=0,"",(C182/$H$182))</f>
        <v>0.11296534017971759</v>
      </c>
      <c r="D183" s="29">
        <f t="shared" si="40"/>
        <v>0.63157894736842102</v>
      </c>
      <c r="E183" s="29">
        <f t="shared" si="40"/>
        <v>1.3264869490800172E-2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1188</v>
      </c>
      <c r="N183" s="3">
        <v>506</v>
      </c>
      <c r="O183" s="43">
        <v>2768</v>
      </c>
      <c r="P183" s="43">
        <v>0</v>
      </c>
      <c r="Q183" s="43">
        <v>7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1162</v>
      </c>
      <c r="C184" s="25">
        <f t="shared" ref="C184:G184" si="41">+N181</f>
        <v>498</v>
      </c>
      <c r="D184" s="25">
        <f t="shared" si="41"/>
        <v>2826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4486</v>
      </c>
      <c r="I184" s="20"/>
      <c r="J184" s="20"/>
      <c r="K184" s="20"/>
      <c r="L184" s="20"/>
      <c r="M184" s="3">
        <v>1353</v>
      </c>
      <c r="N184" s="3">
        <v>286</v>
      </c>
      <c r="O184" s="43">
        <v>3084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0.25902808738296923</v>
      </c>
      <c r="C185" s="29">
        <f t="shared" ref="C185:G185" si="42">+IF($H$184=0,"",(C184/$H$184))</f>
        <v>0.11101203744984396</v>
      </c>
      <c r="D185" s="29">
        <f t="shared" si="42"/>
        <v>0.62995987516718677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1187</v>
      </c>
      <c r="C186" s="25">
        <f t="shared" ref="C186:G186" si="43">N182</f>
        <v>443</v>
      </c>
      <c r="D186" s="25">
        <f t="shared" si="43"/>
        <v>2864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4494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0.26412995104583892</v>
      </c>
      <c r="C187" s="29">
        <f t="shared" si="44"/>
        <v>9.8575878949710719E-2</v>
      </c>
      <c r="D187" s="29">
        <f t="shared" si="44"/>
        <v>0.63729417000445043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1188</v>
      </c>
      <c r="C188" s="25">
        <f t="shared" ref="C188:G188" si="45">N183</f>
        <v>506</v>
      </c>
      <c r="D188" s="25">
        <f t="shared" si="45"/>
        <v>2768</v>
      </c>
      <c r="E188" s="25">
        <f t="shared" si="45"/>
        <v>0</v>
      </c>
      <c r="F188" s="25">
        <f t="shared" si="45"/>
        <v>7</v>
      </c>
      <c r="G188" s="116">
        <f t="shared" si="45"/>
        <v>0</v>
      </c>
      <c r="H188" s="224">
        <f>+SUM(B188:G188)</f>
        <v>4469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0.26583128216603269</v>
      </c>
      <c r="C189" s="29">
        <f t="shared" si="46"/>
        <v>0.11322443499664354</v>
      </c>
      <c r="D189" s="29">
        <f t="shared" si="46"/>
        <v>0.61937793689863507</v>
      </c>
      <c r="E189" s="29">
        <f t="shared" si="46"/>
        <v>0</v>
      </c>
      <c r="F189" s="29">
        <f t="shared" si="46"/>
        <v>1.5663459386887446E-3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1353</v>
      </c>
      <c r="C190" s="25">
        <f t="shared" ref="C190:G190" si="47">N184</f>
        <v>286</v>
      </c>
      <c r="D190" s="25">
        <f t="shared" si="47"/>
        <v>3084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4723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0.28647046368833368</v>
      </c>
      <c r="C191" s="127">
        <f>+IF($H$190=0,"",(C190/$H$190))</f>
        <v>6.055473216176159E-2</v>
      </c>
      <c r="D191" s="127">
        <f t="shared" ref="D191:G191" si="48">+IF($H$190=0,"",(D190/$H$190))</f>
        <v>0.65297480414990472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3674</v>
      </c>
      <c r="D198" s="15">
        <v>3659</v>
      </c>
      <c r="E198" s="15">
        <v>3669</v>
      </c>
      <c r="F198" s="15">
        <v>3824</v>
      </c>
      <c r="G198" s="15">
        <v>4003</v>
      </c>
      <c r="H198" s="28">
        <v>4025</v>
      </c>
      <c r="I198" s="28">
        <v>4299</v>
      </c>
      <c r="J198" s="33">
        <v>4566</v>
      </c>
      <c r="K198" s="33">
        <v>4297</v>
      </c>
      <c r="L198" s="33">
        <v>4925</v>
      </c>
      <c r="M198" s="70">
        <v>4875</v>
      </c>
      <c r="AK198" s="1"/>
    </row>
    <row r="199" spans="1:37" ht="18.75" x14ac:dyDescent="0.25">
      <c r="A199" s="241" t="s">
        <v>5</v>
      </c>
      <c r="B199" s="242"/>
      <c r="C199" s="69">
        <v>2061</v>
      </c>
      <c r="D199" s="15">
        <v>1929</v>
      </c>
      <c r="E199" s="15">
        <v>2234</v>
      </c>
      <c r="F199" s="15">
        <v>2273</v>
      </c>
      <c r="G199" s="15">
        <v>2306</v>
      </c>
      <c r="H199" s="28">
        <v>2351</v>
      </c>
      <c r="I199" s="28">
        <v>2277</v>
      </c>
      <c r="J199" s="33">
        <v>2030</v>
      </c>
      <c r="K199" s="33">
        <v>2104</v>
      </c>
      <c r="L199" s="33">
        <v>2060</v>
      </c>
      <c r="M199" s="70">
        <v>2190</v>
      </c>
      <c r="AK199" s="1"/>
    </row>
    <row r="200" spans="1:37" ht="18.75" x14ac:dyDescent="0.25">
      <c r="A200" s="241" t="s">
        <v>6</v>
      </c>
      <c r="B200" s="242"/>
      <c r="C200" s="69">
        <v>578</v>
      </c>
      <c r="D200" s="15">
        <v>663</v>
      </c>
      <c r="E200" s="15">
        <v>699</v>
      </c>
      <c r="F200" s="15">
        <v>899</v>
      </c>
      <c r="G200" s="15">
        <v>998</v>
      </c>
      <c r="H200" s="28">
        <v>1050</v>
      </c>
      <c r="I200" s="28">
        <v>1296</v>
      </c>
      <c r="J200" s="33">
        <v>1113</v>
      </c>
      <c r="K200" s="33">
        <v>1184</v>
      </c>
      <c r="L200" s="33">
        <v>1212</v>
      </c>
      <c r="M200" s="70">
        <v>1332</v>
      </c>
      <c r="AK200" s="1"/>
    </row>
    <row r="201" spans="1:37" ht="18.75" x14ac:dyDescent="0.25">
      <c r="A201" s="241" t="s">
        <v>7</v>
      </c>
      <c r="B201" s="242"/>
      <c r="C201" s="69">
        <v>15</v>
      </c>
      <c r="D201" s="15">
        <v>17</v>
      </c>
      <c r="E201" s="15">
        <v>29</v>
      </c>
      <c r="F201" s="15">
        <v>31</v>
      </c>
      <c r="G201" s="15">
        <v>44</v>
      </c>
      <c r="H201" s="28">
        <v>23</v>
      </c>
      <c r="I201" s="28">
        <v>28</v>
      </c>
      <c r="J201" s="33">
        <v>44</v>
      </c>
      <c r="K201" s="33">
        <v>45</v>
      </c>
      <c r="L201" s="33">
        <v>42</v>
      </c>
      <c r="M201" s="70">
        <v>47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6328</v>
      </c>
      <c r="D202" s="158">
        <f t="shared" si="49"/>
        <v>6268</v>
      </c>
      <c r="E202" s="158">
        <f t="shared" si="49"/>
        <v>6631</v>
      </c>
      <c r="F202" s="158">
        <f t="shared" si="49"/>
        <v>7027</v>
      </c>
      <c r="G202" s="158">
        <f t="shared" si="49"/>
        <v>7351</v>
      </c>
      <c r="H202" s="158">
        <f t="shared" si="49"/>
        <v>7449</v>
      </c>
      <c r="I202" s="158">
        <f t="shared" si="49"/>
        <v>7900</v>
      </c>
      <c r="J202" s="158">
        <f t="shared" si="49"/>
        <v>7753</v>
      </c>
      <c r="K202" s="158">
        <f t="shared" ref="K202:L202" si="50">+SUM(K196:K201)</f>
        <v>7630</v>
      </c>
      <c r="L202" s="158">
        <f t="shared" si="50"/>
        <v>8239</v>
      </c>
      <c r="M202" s="179">
        <f>+SUM(M196:M201)</f>
        <v>8444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0.79296582688949868</v>
      </c>
      <c r="E210" s="187"/>
      <c r="F210" s="186">
        <v>0.80537580886012938</v>
      </c>
      <c r="G210" s="187"/>
      <c r="H210" s="186">
        <v>0.77273790039747492</v>
      </c>
      <c r="I210" s="186"/>
      <c r="J210" s="194">
        <v>0.74835164835164836</v>
      </c>
      <c r="K210" s="202"/>
      <c r="L210" s="186">
        <v>0.79191966370854738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0.92863720073664824</v>
      </c>
      <c r="E211" s="187"/>
      <c r="F211" s="186">
        <v>0.93786848072562357</v>
      </c>
      <c r="G211" s="187"/>
      <c r="H211" s="186">
        <v>0.90585480093676818</v>
      </c>
      <c r="I211" s="186"/>
      <c r="J211" s="194">
        <v>0.90338164251207731</v>
      </c>
      <c r="K211" s="202"/>
      <c r="L211" s="186">
        <v>0.92251308900523565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0.89473684210526316</v>
      </c>
      <c r="E212" s="187"/>
      <c r="F212" s="186">
        <v>0.93382352941176472</v>
      </c>
      <c r="G212" s="187"/>
      <c r="H212" s="186">
        <v>0.87681159420289856</v>
      </c>
      <c r="I212" s="186"/>
      <c r="J212" s="194">
        <v>0.8854961832061069</v>
      </c>
      <c r="K212" s="202"/>
      <c r="L212" s="186">
        <v>0.96453900709219853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0.9408817635270541</v>
      </c>
      <c r="E213" s="187"/>
      <c r="F213" s="186">
        <v>0.9294566253574833</v>
      </c>
      <c r="G213" s="187"/>
      <c r="H213" s="186">
        <v>0.94135802469135799</v>
      </c>
      <c r="I213" s="186"/>
      <c r="J213" s="194">
        <v>0.92273135669362083</v>
      </c>
      <c r="K213" s="202"/>
      <c r="L213" s="186">
        <v>0.9222316145393068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0.93181818181818177</v>
      </c>
      <c r="E214" s="190"/>
      <c r="F214" s="189">
        <v>1</v>
      </c>
      <c r="G214" s="190"/>
      <c r="H214" s="189">
        <v>0.8928571428571429</v>
      </c>
      <c r="I214" s="189"/>
      <c r="J214" s="203">
        <v>0.90909090909090906</v>
      </c>
      <c r="K214" s="204"/>
      <c r="L214" s="189">
        <v>0.8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126</v>
      </c>
      <c r="G221" s="187"/>
      <c r="H221" s="193" t="s">
        <v>127</v>
      </c>
      <c r="I221" s="187"/>
      <c r="J221" s="193" t="s">
        <v>127</v>
      </c>
      <c r="K221" s="187"/>
      <c r="L221" s="193" t="s">
        <v>127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129</v>
      </c>
      <c r="G222" s="187"/>
      <c r="H222" s="193" t="s">
        <v>129</v>
      </c>
      <c r="I222" s="187"/>
      <c r="J222" s="193" t="s">
        <v>129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130</v>
      </c>
      <c r="E223" s="187"/>
      <c r="F223" s="193" t="s">
        <v>131</v>
      </c>
      <c r="G223" s="187"/>
      <c r="H223" s="193" t="s">
        <v>130</v>
      </c>
      <c r="I223" s="187"/>
      <c r="J223" s="193" t="s">
        <v>130</v>
      </c>
      <c r="K223" s="187"/>
      <c r="L223" s="193" t="s">
        <v>131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128</v>
      </c>
      <c r="E224" s="187"/>
      <c r="F224" s="193" t="s">
        <v>128</v>
      </c>
      <c r="G224" s="187"/>
      <c r="H224" s="193" t="s">
        <v>129</v>
      </c>
      <c r="I224" s="187"/>
      <c r="J224" s="193" t="s">
        <v>128</v>
      </c>
      <c r="K224" s="187"/>
      <c r="L224" s="193" t="s">
        <v>128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132</v>
      </c>
      <c r="E225" s="190"/>
      <c r="F225" s="199" t="s">
        <v>132</v>
      </c>
      <c r="G225" s="190"/>
      <c r="H225" s="199" t="s">
        <v>131</v>
      </c>
      <c r="I225" s="190"/>
      <c r="J225" s="199" t="s">
        <v>130</v>
      </c>
      <c r="K225" s="190"/>
      <c r="L225" s="199" t="s">
        <v>131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2023-09-03T18:43:57Z</dcterms:modified>
</cp:coreProperties>
</file>