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9D1A06F8-EEDB-4572-A9F6-4D783C458718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<sst xmlns="http://schemas.openxmlformats.org/spreadsheetml/2006/main" count="258" uniqueCount="135">
  <si>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</si>
  <si>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</si>
  <si>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</si>
  <si>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</si>
  <si>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</si>
  <si>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</si>
  <si>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</si>
  <si>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</si>
  <si>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</si>
  <si>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</si>
  <si>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</si>
  <si>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</si>
  <si>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</si>
  <si>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</si>
  <si>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</si>
  <si>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</si>
  <si>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</si>
  <si>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</si>
  <si>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</si>
  <si>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</si>
  <si>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</si>
  <si>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</si>
  <si>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</si>
  <si>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</si>
  <si>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</si>
  <si>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</si>
  <si>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</si>
  <si>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</si>
  <si>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</si>
  <si>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</si>
  <si>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</si>
  <si>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</si>
  <si>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</si>
  <si>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</si>
  <si>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</si>
  <si>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</si>
  <si>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</si>
  <si>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</si>
  <si>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</si>
  <si>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</si>
  <si>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</si>
  <si>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</si>
  <si>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</si>
  <si>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</si>
  <si>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</si>
  <si>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</si>
  <si>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</si>
  <si>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</si>
  <si>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</si>
  <si>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</si>
  <si>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</si>
  <si>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</si>
  <si>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</si>
  <si>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</si>
  <si>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</si>
  <si>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</si>
  <si>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</si>
  <si>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</si>
  <si>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</si>
  <si>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</si>
  <si>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</si>
  <si>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</si>
  <si>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</si>
  <si>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</si>
  <si>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</si>
  <si>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</si>
  <si>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</si>
  <si>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</si>
  <si>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</si>
  <si>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</si>
  <si>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</si>
  <si>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</si>
  <si>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</si>
  <si>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</si>
  <si>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</si>
  <si>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</si>
  <si>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</si>
  <si>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</si>
  <si>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</si>
  <si>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</si>
  <si>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</si>
  <si>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</si>
  <si>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</si>
  <si>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</si>
  <si>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</si>
  <si>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</si>
  <si>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</si>
  <si>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</si>
  <si>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</si>
  <si>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</si>
  <si>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</si>
  <si>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</si>
  <si>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</si>
  <si>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</si>
  <si>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</si>
  <si>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</si>
  <si>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</si>
  <si>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</si>
  <si>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</si>
  <si>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</si>
  <si>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</si>
  <si>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</si>
  <si>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</si>
  <si>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</si>
  <si>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</si>
  <si>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</si>
  <si>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</si>
  <si>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</si>
  <si>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</si>
  <si>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</si>
  <si>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</si>
  <si>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</si>
  <si>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</si>
  <si>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</si>
  <si>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</si>
  <si>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</si>
  <si>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</si>
  <si>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</si>
  <si>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</si>
  <si>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</si>
  <si>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</si>
  <si>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</si>
  <si>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</si>
  <si>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U</t>
  </si>
  <si>
    <t>SI</t>
  </si>
  <si>
    <t>Entre 4,5 y 5 SMMLV</t>
  </si>
  <si>
    <t>Entre 5 y 6 SMMLV</t>
  </si>
  <si>
    <t>Entre 7 y 8 SMMLV</t>
  </si>
  <si>
    <t>Entre 6 y 7 SMMLV</t>
  </si>
  <si>
    <t>UNIVERSIDAD AUTONOMA LATINOAMERICANA-UNAULA-</t>
  </si>
  <si>
    <t>Entre 2 y 2 ,5 SMMLV</t>
  </si>
  <si>
    <t>Entre 1,5 y 2 SMMLV</t>
  </si>
  <si>
    <t>Entre 4 y 4,5 SMMLV</t>
  </si>
  <si>
    <t>Entre 3,5 y 4 SMMLV</t>
  </si>
  <si>
    <t>Entre 3 y 3,5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</si>
</sst>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UNIVERSIDAD AUTONOMA LATINOAMERICANA-UNAULA-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129</v>
      </c>
      <c r="B11" s="3" t="s">
        <v>122</v>
      </c>
      <c r="C11" s="3" t="s">
        <v>123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UNIVERSIDAD AUTONOMA LATINOAMERICANA-UNAULA-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4905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3621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1284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28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8.4653336795637496E-2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0.77873563218390807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3564</v>
      </c>
      <c r="D32" s="56">
        <v>4057</v>
      </c>
      <c r="E32" s="56">
        <v>4428</v>
      </c>
      <c r="F32" s="56">
        <v>4709</v>
      </c>
      <c r="G32" s="56">
        <v>4780</v>
      </c>
      <c r="H32" s="57">
        <v>4754</v>
      </c>
      <c r="I32" s="57">
        <v>4637</v>
      </c>
      <c r="J32" s="58">
        <v>4409</v>
      </c>
      <c r="K32" s="58">
        <v>4255</v>
      </c>
      <c r="L32" s="58">
        <v>3905</v>
      </c>
      <c r="M32" s="61">
        <v>3621</v>
      </c>
    </row>
    <row r="33" spans="1:14" ht="18.75" x14ac:dyDescent="0.25">
      <c r="A33" s="245" t="s">
        <v>24</v>
      </c>
      <c r="B33" s="246"/>
      <c r="C33" s="60">
        <v>913</v>
      </c>
      <c r="D33" s="12">
        <v>1023</v>
      </c>
      <c r="E33" s="12">
        <v>1086</v>
      </c>
      <c r="F33" s="12">
        <v>1228</v>
      </c>
      <c r="G33" s="12">
        <v>1184</v>
      </c>
      <c r="H33" s="27">
        <v>1268</v>
      </c>
      <c r="I33" s="27">
        <v>1162</v>
      </c>
      <c r="J33" s="32">
        <v>1259</v>
      </c>
      <c r="K33" s="32">
        <v>1307</v>
      </c>
      <c r="L33" s="32">
        <v>1193</v>
      </c>
      <c r="M33" s="62">
        <v>1284</v>
      </c>
    </row>
    <row r="34" spans="1:14" ht="19.5" thickBot="1" x14ac:dyDescent="0.3">
      <c r="A34" s="249" t="s">
        <v>8</v>
      </c>
      <c r="B34" s="250"/>
      <c r="C34" s="171">
        <f>+SUM(C32:C33)</f>
        <v>4477</v>
      </c>
      <c r="D34" s="172">
        <f t="shared" ref="D34:H34" si="0">+SUM(D32:D33)</f>
        <v>5080</v>
      </c>
      <c r="E34" s="172">
        <f t="shared" si="0"/>
        <v>5514</v>
      </c>
      <c r="F34" s="172">
        <f t="shared" si="0"/>
        <v>5937</v>
      </c>
      <c r="G34" s="172">
        <f t="shared" si="0"/>
        <v>5964</v>
      </c>
      <c r="H34" s="175">
        <f t="shared" si="0"/>
        <v>6022</v>
      </c>
      <c r="I34" s="175">
        <f>+SUM(I32:I33)</f>
        <v>5799</v>
      </c>
      <c r="J34" s="166">
        <f>+SUM(J32:J33)</f>
        <v>5668</v>
      </c>
      <c r="K34" s="166">
        <f>+SUM(K32:K33)</f>
        <v>5562</v>
      </c>
      <c r="L34" s="166">
        <f>+SUM(L32:L33)</f>
        <v>5098</v>
      </c>
      <c r="M34" s="167">
        <f>+SUM(M32:M33)</f>
        <v>4905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3564</v>
      </c>
      <c r="D41" s="15">
        <v>4057</v>
      </c>
      <c r="E41" s="15">
        <v>4428</v>
      </c>
      <c r="F41" s="15">
        <v>4709</v>
      </c>
      <c r="G41" s="15">
        <v>4780</v>
      </c>
      <c r="H41" s="28">
        <v>4754</v>
      </c>
      <c r="I41" s="28">
        <v>4637</v>
      </c>
      <c r="J41" s="33">
        <v>4409</v>
      </c>
      <c r="K41" s="33">
        <v>4255</v>
      </c>
      <c r="L41" s="33">
        <v>3905</v>
      </c>
      <c r="M41" s="70">
        <v>3621</v>
      </c>
      <c r="N41" s="42"/>
    </row>
    <row r="42" spans="1:14" ht="18.75" x14ac:dyDescent="0.25">
      <c r="A42" s="233" t="s">
        <v>5</v>
      </c>
      <c r="B42" s="234"/>
      <c r="C42" s="69">
        <v>913</v>
      </c>
      <c r="D42" s="15">
        <v>996</v>
      </c>
      <c r="E42" s="15">
        <v>989</v>
      </c>
      <c r="F42" s="15">
        <v>1117</v>
      </c>
      <c r="G42" s="15">
        <v>1058</v>
      </c>
      <c r="H42" s="28">
        <v>1064</v>
      </c>
      <c r="I42" s="28">
        <v>942</v>
      </c>
      <c r="J42" s="33">
        <v>1049</v>
      </c>
      <c r="K42" s="33">
        <v>1064</v>
      </c>
      <c r="L42" s="33">
        <v>948</v>
      </c>
      <c r="M42" s="70">
        <v>1057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27</v>
      </c>
      <c r="E43" s="15">
        <v>97</v>
      </c>
      <c r="F43" s="15">
        <v>111</v>
      </c>
      <c r="G43" s="15">
        <v>126</v>
      </c>
      <c r="H43" s="28">
        <v>204</v>
      </c>
      <c r="I43" s="28">
        <v>220</v>
      </c>
      <c r="J43" s="33">
        <v>210</v>
      </c>
      <c r="K43" s="33">
        <v>243</v>
      </c>
      <c r="L43" s="33">
        <v>245</v>
      </c>
      <c r="M43" s="70">
        <v>227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4477</v>
      </c>
      <c r="D45" s="172">
        <f t="shared" ref="D45:I45" si="1">+SUM(D39:D44)</f>
        <v>5080</v>
      </c>
      <c r="E45" s="172">
        <f t="shared" si="1"/>
        <v>5514</v>
      </c>
      <c r="F45" s="172">
        <f t="shared" si="1"/>
        <v>5937</v>
      </c>
      <c r="G45" s="172">
        <f t="shared" si="1"/>
        <v>5964</v>
      </c>
      <c r="H45" s="175">
        <f t="shared" si="1"/>
        <v>6022</v>
      </c>
      <c r="I45" s="175">
        <f t="shared" si="1"/>
        <v>5799</v>
      </c>
      <c r="J45" s="166">
        <f>+SUM(J39:J44)</f>
        <v>5668</v>
      </c>
      <c r="K45" s="166">
        <f>+SUM(K39:K44)</f>
        <v>5562</v>
      </c>
      <c r="L45" s="166">
        <f>+SUM(L39:L44)</f>
        <v>5098</v>
      </c>
      <c r="M45" s="167">
        <f>+SUM(M39:M44)</f>
        <v>4905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165</v>
      </c>
      <c r="D52" s="15">
        <v>204</v>
      </c>
      <c r="E52" s="15">
        <v>191</v>
      </c>
      <c r="F52" s="15">
        <v>205</v>
      </c>
      <c r="G52" s="15">
        <v>213</v>
      </c>
      <c r="H52" s="28">
        <v>206</v>
      </c>
      <c r="I52" s="28">
        <v>196</v>
      </c>
      <c r="J52" s="33">
        <v>194</v>
      </c>
      <c r="K52" s="33">
        <v>167</v>
      </c>
      <c r="L52" s="33">
        <v>197</v>
      </c>
      <c r="M52" s="70">
        <v>205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2871</v>
      </c>
      <c r="D54" s="15">
        <v>3239</v>
      </c>
      <c r="E54" s="15">
        <v>3549</v>
      </c>
      <c r="F54" s="15">
        <v>3773</v>
      </c>
      <c r="G54" s="15">
        <v>3790</v>
      </c>
      <c r="H54" s="28">
        <v>3827</v>
      </c>
      <c r="I54" s="28">
        <v>3710</v>
      </c>
      <c r="J54" s="33">
        <v>3592</v>
      </c>
      <c r="K54" s="33">
        <v>3666</v>
      </c>
      <c r="L54" s="33">
        <v>3385</v>
      </c>
      <c r="M54" s="70">
        <v>3278</v>
      </c>
    </row>
    <row r="55" spans="1:13" ht="18.75" x14ac:dyDescent="0.25">
      <c r="A55" s="279" t="s">
        <v>59</v>
      </c>
      <c r="B55" s="280"/>
      <c r="C55" s="69">
        <v>1140</v>
      </c>
      <c r="D55" s="15">
        <v>1324</v>
      </c>
      <c r="E55" s="15">
        <v>1405</v>
      </c>
      <c r="F55" s="15">
        <v>1583</v>
      </c>
      <c r="G55" s="15">
        <v>1556</v>
      </c>
      <c r="H55" s="28">
        <v>1591</v>
      </c>
      <c r="I55" s="28">
        <v>1551</v>
      </c>
      <c r="J55" s="33">
        <v>1552</v>
      </c>
      <c r="K55" s="33">
        <v>1431</v>
      </c>
      <c r="L55" s="33">
        <v>1228</v>
      </c>
      <c r="M55" s="70">
        <v>1149</v>
      </c>
    </row>
    <row r="56" spans="1:13" ht="18.75" x14ac:dyDescent="0.25">
      <c r="A56" s="279" t="s">
        <v>49</v>
      </c>
      <c r="B56" s="280"/>
      <c r="C56" s="69">
        <v>301</v>
      </c>
      <c r="D56" s="15">
        <v>313</v>
      </c>
      <c r="E56" s="15">
        <v>369</v>
      </c>
      <c r="F56" s="15">
        <v>376</v>
      </c>
      <c r="G56" s="15">
        <v>405</v>
      </c>
      <c r="H56" s="28">
        <v>398</v>
      </c>
      <c r="I56" s="28">
        <v>342</v>
      </c>
      <c r="J56" s="33">
        <v>330</v>
      </c>
      <c r="K56" s="33">
        <v>298</v>
      </c>
      <c r="L56" s="33">
        <v>288</v>
      </c>
      <c r="M56" s="70">
        <v>273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4477</v>
      </c>
      <c r="D59" s="172">
        <f>+SUM(D50:D58)</f>
        <v>5080</v>
      </c>
      <c r="E59" s="172">
        <f t="shared" ref="E59:L59" si="2">+SUM(E50:E58)</f>
        <v>5514</v>
      </c>
      <c r="F59" s="172">
        <f t="shared" si="2"/>
        <v>5937</v>
      </c>
      <c r="G59" s="172">
        <f t="shared" si="2"/>
        <v>5964</v>
      </c>
      <c r="H59" s="172">
        <f t="shared" si="2"/>
        <v>6022</v>
      </c>
      <c r="I59" s="172">
        <f t="shared" si="2"/>
        <v>5799</v>
      </c>
      <c r="J59" s="172">
        <f t="shared" si="2"/>
        <v>5668</v>
      </c>
      <c r="K59" s="172">
        <f t="shared" si="2"/>
        <v>5562</v>
      </c>
      <c r="L59" s="172">
        <f t="shared" si="2"/>
        <v>5098</v>
      </c>
      <c r="M59" s="167">
        <f>+SUM(M50:M58)</f>
        <v>4905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256</v>
      </c>
      <c r="H65" s="33">
        <v>248</v>
      </c>
      <c r="I65" s="33">
        <v>243</v>
      </c>
      <c r="J65" s="33">
        <v>259</v>
      </c>
      <c r="K65" s="32">
        <v>264</v>
      </c>
      <c r="L65" s="32">
        <v>299</v>
      </c>
      <c r="M65" s="62">
        <v>306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114</v>
      </c>
      <c r="H67" s="33">
        <v>144</v>
      </c>
      <c r="I67" s="33">
        <v>157</v>
      </c>
      <c r="J67" s="33">
        <v>154</v>
      </c>
      <c r="K67" s="32">
        <v>133</v>
      </c>
      <c r="L67" s="32">
        <v>125</v>
      </c>
      <c r="M67" s="62">
        <v>109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5212</v>
      </c>
      <c r="H68" s="33">
        <v>5276</v>
      </c>
      <c r="I68" s="33">
        <v>5077</v>
      </c>
      <c r="J68" s="33">
        <v>4949</v>
      </c>
      <c r="K68" s="32">
        <v>4880</v>
      </c>
      <c r="L68" s="32">
        <v>4403</v>
      </c>
      <c r="M68" s="62">
        <v>4240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85</v>
      </c>
      <c r="H70" s="33">
        <v>116</v>
      </c>
      <c r="I70" s="33">
        <v>147</v>
      </c>
      <c r="J70" s="33">
        <v>159</v>
      </c>
      <c r="K70" s="32">
        <v>147</v>
      </c>
      <c r="L70" s="32">
        <v>151</v>
      </c>
      <c r="M70" s="62">
        <v>152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297</v>
      </c>
      <c r="H71" s="33">
        <v>238</v>
      </c>
      <c r="I71" s="33">
        <v>175</v>
      </c>
      <c r="J71" s="33">
        <v>147</v>
      </c>
      <c r="K71" s="32">
        <v>138</v>
      </c>
      <c r="L71" s="32">
        <v>120</v>
      </c>
      <c r="M71" s="62">
        <v>98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5964</v>
      </c>
      <c r="H76" s="172">
        <f t="shared" si="3"/>
        <v>6022</v>
      </c>
      <c r="I76" s="172">
        <f t="shared" ref="I76:M76" si="4">+SUM(I64:I75)</f>
        <v>5799</v>
      </c>
      <c r="J76" s="172">
        <f t="shared" si="4"/>
        <v>5668</v>
      </c>
      <c r="K76" s="172">
        <f t="shared" si="4"/>
        <v>5562</v>
      </c>
      <c r="L76" s="172">
        <f t="shared" si="4"/>
        <v>5098</v>
      </c>
      <c r="M76" s="173">
        <f t="shared" si="4"/>
        <v>4905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4477</v>
      </c>
      <c r="D82" s="84">
        <v>5080</v>
      </c>
      <c r="E82" s="84">
        <v>5514</v>
      </c>
      <c r="F82" s="84">
        <v>5937</v>
      </c>
      <c r="G82" s="84">
        <v>5964</v>
      </c>
      <c r="H82" s="85">
        <v>6022</v>
      </c>
      <c r="I82" s="85">
        <v>5799</v>
      </c>
      <c r="J82" s="85">
        <v>5668</v>
      </c>
      <c r="K82" s="86">
        <v>5562</v>
      </c>
      <c r="L82" s="86">
        <v>5098</v>
      </c>
      <c r="M82" s="87">
        <v>4905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4477</v>
      </c>
      <c r="D87" s="164">
        <f t="shared" ref="D87:H87" si="5">+SUM(D82:D86)</f>
        <v>5080</v>
      </c>
      <c r="E87" s="164">
        <f t="shared" si="5"/>
        <v>5514</v>
      </c>
      <c r="F87" s="164">
        <f t="shared" si="5"/>
        <v>5937</v>
      </c>
      <c r="G87" s="164">
        <f t="shared" si="5"/>
        <v>5964</v>
      </c>
      <c r="H87" s="165">
        <f t="shared" si="5"/>
        <v>6022</v>
      </c>
      <c r="I87" s="165">
        <f>+SUM(I82:I86)</f>
        <v>5799</v>
      </c>
      <c r="J87" s="165">
        <f>+SUM(J82:J86)</f>
        <v>5668</v>
      </c>
      <c r="K87" s="166">
        <f>+SUM(K82:K86)</f>
        <v>5562</v>
      </c>
      <c r="L87" s="166">
        <f>+SUM(L82:L86)</f>
        <v>5098</v>
      </c>
      <c r="M87" s="167">
        <f>+SUM(M82:M86)</f>
        <v>4905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1899</v>
      </c>
      <c r="D93" s="91">
        <v>2165</v>
      </c>
      <c r="E93" s="91">
        <v>2385</v>
      </c>
      <c r="F93" s="91">
        <v>2566</v>
      </c>
      <c r="G93" s="91">
        <v>2587</v>
      </c>
      <c r="H93" s="92">
        <v>2591</v>
      </c>
      <c r="I93" s="92">
        <v>2555</v>
      </c>
      <c r="J93" s="86">
        <v>2486</v>
      </c>
      <c r="K93" s="86">
        <v>2478</v>
      </c>
      <c r="L93" s="86">
        <v>2276</v>
      </c>
      <c r="M93" s="87">
        <v>2166</v>
      </c>
    </row>
    <row r="94" spans="1:13" ht="18.75" x14ac:dyDescent="0.25">
      <c r="A94" s="245" t="s">
        <v>35</v>
      </c>
      <c r="B94" s="246"/>
      <c r="C94" s="63">
        <v>2578</v>
      </c>
      <c r="D94" s="15">
        <v>2915</v>
      </c>
      <c r="E94" s="15">
        <v>3129</v>
      </c>
      <c r="F94" s="15">
        <v>3371</v>
      </c>
      <c r="G94" s="15">
        <v>3377</v>
      </c>
      <c r="H94" s="28">
        <v>3431</v>
      </c>
      <c r="I94" s="28">
        <v>3244</v>
      </c>
      <c r="J94" s="28">
        <v>3182</v>
      </c>
      <c r="K94" s="32">
        <v>3084</v>
      </c>
      <c r="L94" s="32">
        <v>2822</v>
      </c>
      <c r="M94" s="88">
        <v>2739</v>
      </c>
    </row>
    <row r="95" spans="1:13" ht="19.5" thickBot="1" x14ac:dyDescent="0.3">
      <c r="A95" s="249" t="s">
        <v>8</v>
      </c>
      <c r="B95" s="250"/>
      <c r="C95" s="158">
        <f>+SUM(C93:C94)</f>
        <v>4477</v>
      </c>
      <c r="D95" s="164">
        <f t="shared" ref="D95:M95" si="6">+SUM(D93:D94)</f>
        <v>5080</v>
      </c>
      <c r="E95" s="164">
        <f t="shared" si="6"/>
        <v>5514</v>
      </c>
      <c r="F95" s="164">
        <f t="shared" si="6"/>
        <v>5937</v>
      </c>
      <c r="G95" s="164">
        <f t="shared" si="6"/>
        <v>5964</v>
      </c>
      <c r="H95" s="165">
        <f t="shared" si="6"/>
        <v>6022</v>
      </c>
      <c r="I95" s="165">
        <f t="shared" si="6"/>
        <v>5799</v>
      </c>
      <c r="J95" s="165">
        <f t="shared" si="6"/>
        <v>5668</v>
      </c>
      <c r="K95" s="166">
        <f t="shared" si="6"/>
        <v>5562</v>
      </c>
      <c r="L95" s="166">
        <f t="shared" si="6"/>
        <v>5098</v>
      </c>
      <c r="M95" s="167">
        <f t="shared" si="6"/>
        <v>4905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45" t="s">
        <v>4</v>
      </c>
      <c r="B101" s="246"/>
      <c r="C101" s="209">
        <v>0.10106251544353842</v>
      </c>
      <c r="D101" s="209">
        <v>8.2468879668049791E-2</v>
      </c>
      <c r="E101" s="209">
        <v>9.1922005571030641E-2</v>
      </c>
      <c r="F101" s="209">
        <v>8.4653336795637496E-2</v>
      </c>
      <c r="G101" s="210">
        <v>8.1225033288948076E-2</v>
      </c>
    </row>
    <row r="102" spans="1:10" ht="19.5" thickBot="1" x14ac:dyDescent="0.3">
      <c r="A102" s="249" t="s">
        <v>41</v>
      </c>
      <c r="B102" s="250"/>
      <c r="C102" s="162">
        <v>0.10106251544353842</v>
      </c>
      <c r="D102" s="162">
        <v>8.2468879668049791E-2</v>
      </c>
      <c r="E102" s="162">
        <v>9.1922005571030641E-2</v>
      </c>
      <c r="F102" s="162">
        <v>8.4653336795637496E-2</v>
      </c>
      <c r="G102" s="163">
        <v>8.1225033288948076E-2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3621</v>
      </c>
      <c r="D111" s="95">
        <v>3177</v>
      </c>
      <c r="E111" s="96">
        <f t="shared" si="8"/>
        <v>0.87738193869096937</v>
      </c>
      <c r="G111" s="241" t="s">
        <v>4</v>
      </c>
      <c r="H111" s="242"/>
      <c r="I111" s="98">
        <v>8</v>
      </c>
      <c r="J111"/>
    </row>
    <row r="112" spans="1:10" ht="18.75" x14ac:dyDescent="0.25">
      <c r="A112" s="241" t="s">
        <v>5</v>
      </c>
      <c r="B112" s="248"/>
      <c r="C112" s="63">
        <f t="shared" si="7"/>
        <v>1057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17</v>
      </c>
      <c r="J112"/>
    </row>
    <row r="113" spans="1:10" ht="18.75" x14ac:dyDescent="0.25">
      <c r="A113" s="241" t="s">
        <v>6</v>
      </c>
      <c r="B113" s="248"/>
      <c r="C113" s="63">
        <f t="shared" si="7"/>
        <v>227</v>
      </c>
      <c r="D113" s="95">
        <v>0</v>
      </c>
      <c r="E113" s="96">
        <f t="shared" si="8"/>
        <v>0</v>
      </c>
      <c r="G113" s="241" t="s">
        <v>6</v>
      </c>
      <c r="H113" s="242"/>
      <c r="I113" s="98">
        <v>3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4905</v>
      </c>
      <c r="D115" s="159">
        <f>+SUM(D109:D114)</f>
        <v>3177</v>
      </c>
      <c r="E115" s="160">
        <f t="shared" si="8"/>
        <v>0.6477064220183486</v>
      </c>
      <c r="G115" s="268" t="s">
        <v>8</v>
      </c>
      <c r="H115" s="269"/>
      <c r="I115" s="161">
        <f>+SUM(I109:I114)</f>
        <v>28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2149</v>
      </c>
      <c r="D123" s="243">
        <f>+C123+C124</f>
        <v>3942</v>
      </c>
      <c r="E123" s="103">
        <v>2083</v>
      </c>
      <c r="F123" s="243">
        <f>+E123+E124</f>
        <v>3741</v>
      </c>
      <c r="G123" s="67">
        <v>1448</v>
      </c>
      <c r="H123" s="253">
        <f>+G123+G124</f>
        <v>2507</v>
      </c>
    </row>
    <row r="124" spans="1:10" ht="18.75" x14ac:dyDescent="0.25">
      <c r="A124" s="267"/>
      <c r="B124" s="105">
        <v>2</v>
      </c>
      <c r="C124" s="99">
        <v>1793</v>
      </c>
      <c r="D124" s="244"/>
      <c r="E124" s="99">
        <v>1658</v>
      </c>
      <c r="F124" s="244"/>
      <c r="G124" s="99">
        <v>1059</v>
      </c>
      <c r="H124" s="244"/>
    </row>
    <row r="125" spans="1:10" ht="18.75" x14ac:dyDescent="0.25">
      <c r="A125" s="266">
        <v>2017</v>
      </c>
      <c r="B125" s="106">
        <v>1</v>
      </c>
      <c r="C125" s="100">
        <v>1932</v>
      </c>
      <c r="D125" s="254">
        <f>+C125+C126</f>
        <v>3336</v>
      </c>
      <c r="E125" s="100">
        <v>1855</v>
      </c>
      <c r="F125" s="254">
        <f>+E125+E126</f>
        <v>3190</v>
      </c>
      <c r="G125" s="100">
        <v>1293</v>
      </c>
      <c r="H125" s="254">
        <f>+G125+G126</f>
        <v>2139</v>
      </c>
    </row>
    <row r="126" spans="1:10" ht="18.75" x14ac:dyDescent="0.25">
      <c r="A126" s="267"/>
      <c r="B126" s="105">
        <v>2</v>
      </c>
      <c r="C126" s="99">
        <v>1404</v>
      </c>
      <c r="D126" s="244"/>
      <c r="E126" s="99">
        <v>1335</v>
      </c>
      <c r="F126" s="244"/>
      <c r="G126" s="99">
        <v>846</v>
      </c>
      <c r="H126" s="244"/>
    </row>
    <row r="127" spans="1:10" ht="18.75" x14ac:dyDescent="0.25">
      <c r="A127" s="266">
        <v>2018</v>
      </c>
      <c r="B127" s="106">
        <v>1</v>
      </c>
      <c r="C127" s="100">
        <v>1872</v>
      </c>
      <c r="D127" s="254">
        <f>+C127+C128</f>
        <v>3143</v>
      </c>
      <c r="E127" s="100">
        <v>1798</v>
      </c>
      <c r="F127" s="254">
        <f>+E127+E128</f>
        <v>2756</v>
      </c>
      <c r="G127" s="100">
        <v>1193</v>
      </c>
      <c r="H127" s="254">
        <f>+G127+G128</f>
        <v>1996</v>
      </c>
    </row>
    <row r="128" spans="1:10" ht="18.75" x14ac:dyDescent="0.25">
      <c r="A128" s="267"/>
      <c r="B128" s="105">
        <v>2</v>
      </c>
      <c r="C128" s="99">
        <v>1271</v>
      </c>
      <c r="D128" s="244"/>
      <c r="E128" s="99">
        <v>958</v>
      </c>
      <c r="F128" s="244"/>
      <c r="G128" s="99">
        <v>803</v>
      </c>
      <c r="H128" s="244"/>
    </row>
    <row r="129" spans="1:28" ht="18.75" x14ac:dyDescent="0.25">
      <c r="A129" s="266">
        <v>2019</v>
      </c>
      <c r="B129" s="106">
        <v>1</v>
      </c>
      <c r="C129" s="100">
        <v>1611</v>
      </c>
      <c r="D129" s="254">
        <f>+C129+C130</f>
        <v>2624</v>
      </c>
      <c r="E129" s="100">
        <v>1548</v>
      </c>
      <c r="F129" s="254">
        <f>+E129+E130</f>
        <v>2515</v>
      </c>
      <c r="G129" s="100">
        <v>1269</v>
      </c>
      <c r="H129" s="254">
        <f>+G129+G130</f>
        <v>2012</v>
      </c>
    </row>
    <row r="130" spans="1:28" ht="18.75" x14ac:dyDescent="0.25">
      <c r="A130" s="267"/>
      <c r="B130" s="105">
        <v>2</v>
      </c>
      <c r="C130" s="99">
        <v>1013</v>
      </c>
      <c r="D130" s="244"/>
      <c r="E130" s="99">
        <v>967</v>
      </c>
      <c r="F130" s="244"/>
      <c r="G130" s="99">
        <v>743</v>
      </c>
      <c r="H130" s="244"/>
    </row>
    <row r="131" spans="1:28" ht="18.75" x14ac:dyDescent="0.25">
      <c r="A131" s="266">
        <v>2022</v>
      </c>
      <c r="B131" s="106">
        <v>1</v>
      </c>
      <c r="C131" s="100">
        <v>1991</v>
      </c>
      <c r="D131" s="254">
        <f>+C131+C132</f>
        <v>3136</v>
      </c>
      <c r="E131" s="100">
        <v>1563</v>
      </c>
      <c r="F131" s="254">
        <f>+E131+E132</f>
        <v>2599</v>
      </c>
      <c r="G131" s="100">
        <v>1295</v>
      </c>
      <c r="H131" s="254">
        <f>+G131+G132</f>
        <v>1899</v>
      </c>
    </row>
    <row r="132" spans="1:28" ht="18.75" x14ac:dyDescent="0.25">
      <c r="A132" s="267"/>
      <c r="B132" s="105">
        <v>2</v>
      </c>
      <c r="C132" s="99">
        <v>1145</v>
      </c>
      <c r="D132" s="244"/>
      <c r="E132" s="99">
        <v>1036</v>
      </c>
      <c r="F132" s="244"/>
      <c r="G132" s="99">
        <v>604</v>
      </c>
      <c r="H132" s="244"/>
    </row>
    <row r="133" spans="1:28" ht="18.75" x14ac:dyDescent="0.25">
      <c r="A133" s="266">
        <v>2021</v>
      </c>
      <c r="B133" s="106">
        <v>1</v>
      </c>
      <c r="C133" s="100">
        <v>1941</v>
      </c>
      <c r="D133" s="254">
        <f>+C133+C134</f>
        <v>3218</v>
      </c>
      <c r="E133" s="100">
        <v>1696</v>
      </c>
      <c r="F133" s="254">
        <f>+E133+E134</f>
        <v>2824</v>
      </c>
      <c r="G133" s="100">
        <v>1077</v>
      </c>
      <c r="H133" s="254">
        <f>+G133+G134</f>
        <v>1831</v>
      </c>
    </row>
    <row r="134" spans="1:28" ht="18.75" x14ac:dyDescent="0.25">
      <c r="A134" s="267"/>
      <c r="B134" s="105">
        <v>2</v>
      </c>
      <c r="C134" s="99">
        <v>1277</v>
      </c>
      <c r="D134" s="244"/>
      <c r="E134" s="99">
        <v>1128</v>
      </c>
      <c r="F134" s="244"/>
      <c r="G134" s="99">
        <v>754</v>
      </c>
      <c r="H134" s="244"/>
    </row>
    <row r="135" spans="1:28" ht="18.75" x14ac:dyDescent="0.25">
      <c r="A135" s="303">
        <v>2022</v>
      </c>
      <c r="B135" s="107">
        <v>1</v>
      </c>
      <c r="C135" s="101">
        <v>1298</v>
      </c>
      <c r="D135" s="255">
        <f>+C135+C136</f>
        <v>2127</v>
      </c>
      <c r="E135" s="101">
        <v>1239</v>
      </c>
      <c r="F135" s="255">
        <f>+E135+E136</f>
        <v>2028</v>
      </c>
      <c r="G135" s="101">
        <v>1041</v>
      </c>
      <c r="H135" s="255">
        <f>+G135+G136</f>
        <v>1590</v>
      </c>
    </row>
    <row r="136" spans="1:28" ht="19.5" thickBot="1" x14ac:dyDescent="0.3">
      <c r="A136" s="304"/>
      <c r="B136" s="108">
        <v>2</v>
      </c>
      <c r="C136" s="102">
        <v>829</v>
      </c>
      <c r="D136" s="256"/>
      <c r="E136" s="102">
        <v>789</v>
      </c>
      <c r="F136" s="256"/>
      <c r="G136" s="102">
        <v>549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1</v>
      </c>
      <c r="D141" s="110">
        <f t="shared" si="9"/>
        <v>0</v>
      </c>
      <c r="E141" s="110">
        <f t="shared" si="9"/>
        <v>39</v>
      </c>
      <c r="F141" s="110">
        <f t="shared" si="9"/>
        <v>230</v>
      </c>
      <c r="G141" s="110">
        <f t="shared" si="9"/>
        <v>194</v>
      </c>
      <c r="H141" s="110">
        <f t="shared" si="9"/>
        <v>25</v>
      </c>
      <c r="I141" s="111">
        <f t="shared" si="9"/>
        <v>0</v>
      </c>
      <c r="J141" s="297">
        <f>+SUM(B141:I141)</f>
        <v>489</v>
      </c>
      <c r="M141" s="3">
        <v>0</v>
      </c>
      <c r="N141" s="22">
        <v>1</v>
      </c>
      <c r="O141" s="22">
        <v>0</v>
      </c>
      <c r="P141" s="22">
        <v>39</v>
      </c>
      <c r="Q141" s="22">
        <v>230</v>
      </c>
      <c r="R141" s="22">
        <v>194</v>
      </c>
      <c r="S141" s="22">
        <v>25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2.0449897750511249E-3</v>
      </c>
      <c r="D142" s="113">
        <f t="shared" si="10"/>
        <v>0</v>
      </c>
      <c r="E142" s="113">
        <f>+IF($J$141=0,"",(E141/$J$141))</f>
        <v>7.9754601226993863E-2</v>
      </c>
      <c r="F142" s="113">
        <f>+IF($J$141=0,"",(F141/$J$141))</f>
        <v>0.47034764826175868</v>
      </c>
      <c r="G142" s="113">
        <f t="shared" si="10"/>
        <v>0.39672801635991822</v>
      </c>
      <c r="H142" s="113">
        <f t="shared" si="10"/>
        <v>5.112474437627812E-2</v>
      </c>
      <c r="I142" s="114">
        <f>+IF($J$141=0,"",(I141/$J$141))</f>
        <v>0</v>
      </c>
      <c r="J142" s="298"/>
      <c r="M142" s="3">
        <v>0</v>
      </c>
      <c r="N142" s="22">
        <v>1</v>
      </c>
      <c r="O142" s="22">
        <v>1</v>
      </c>
      <c r="P142" s="22">
        <v>46</v>
      </c>
      <c r="Q142" s="22">
        <v>261</v>
      </c>
      <c r="R142" s="22">
        <v>283</v>
      </c>
      <c r="S142" s="22">
        <v>51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1</v>
      </c>
      <c r="D143" s="116">
        <f t="shared" si="11"/>
        <v>1</v>
      </c>
      <c r="E143" s="116">
        <f t="shared" si="11"/>
        <v>46</v>
      </c>
      <c r="F143" s="116">
        <f t="shared" si="11"/>
        <v>261</v>
      </c>
      <c r="G143" s="116">
        <f t="shared" si="11"/>
        <v>283</v>
      </c>
      <c r="H143" s="116">
        <f t="shared" si="11"/>
        <v>51</v>
      </c>
      <c r="I143" s="117">
        <f t="shared" si="11"/>
        <v>0</v>
      </c>
      <c r="J143" s="235">
        <f>+SUM(B143:I143)</f>
        <v>643</v>
      </c>
      <c r="M143" s="3">
        <v>0</v>
      </c>
      <c r="N143" s="22">
        <v>1</v>
      </c>
      <c r="O143" s="22">
        <v>1</v>
      </c>
      <c r="P143" s="22">
        <v>38</v>
      </c>
      <c r="Q143" s="22">
        <v>245</v>
      </c>
      <c r="R143" s="22">
        <v>278</v>
      </c>
      <c r="S143" s="22">
        <v>55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1.5552099533437014E-3</v>
      </c>
      <c r="D144" s="119">
        <f t="shared" si="12"/>
        <v>1.5552099533437014E-3</v>
      </c>
      <c r="E144" s="119">
        <f t="shared" si="12"/>
        <v>7.1539657853810265E-2</v>
      </c>
      <c r="F144" s="119">
        <f t="shared" si="12"/>
        <v>0.40590979782270609</v>
      </c>
      <c r="G144" s="119">
        <f t="shared" si="12"/>
        <v>0.44012441679626751</v>
      </c>
      <c r="H144" s="119">
        <f t="shared" si="12"/>
        <v>7.9315707620528766E-2</v>
      </c>
      <c r="I144" s="120">
        <f t="shared" si="12"/>
        <v>0</v>
      </c>
      <c r="J144" s="236"/>
      <c r="M144" s="3">
        <v>0</v>
      </c>
      <c r="N144" s="3">
        <v>0</v>
      </c>
      <c r="O144" s="3">
        <v>1</v>
      </c>
      <c r="P144" s="3">
        <v>33</v>
      </c>
      <c r="Q144" s="3">
        <v>194</v>
      </c>
      <c r="R144" s="3">
        <v>237</v>
      </c>
      <c r="S144" s="3">
        <v>35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1</v>
      </c>
      <c r="D145" s="116">
        <f t="shared" si="13"/>
        <v>1</v>
      </c>
      <c r="E145" s="116">
        <f t="shared" si="13"/>
        <v>38</v>
      </c>
      <c r="F145" s="116">
        <f t="shared" si="13"/>
        <v>245</v>
      </c>
      <c r="G145" s="116">
        <f t="shared" si="13"/>
        <v>278</v>
      </c>
      <c r="H145" s="116">
        <f t="shared" si="13"/>
        <v>55</v>
      </c>
      <c r="I145" s="117">
        <f t="shared" si="13"/>
        <v>0</v>
      </c>
      <c r="J145" s="235">
        <f>+SUM(B145:I145)</f>
        <v>618</v>
      </c>
      <c r="M145" s="3">
        <v>0</v>
      </c>
      <c r="N145" s="3">
        <v>0</v>
      </c>
      <c r="O145" s="3">
        <v>1</v>
      </c>
      <c r="P145" s="3">
        <v>32</v>
      </c>
      <c r="Q145" s="3">
        <v>189</v>
      </c>
      <c r="R145" s="3">
        <v>233</v>
      </c>
      <c r="S145" s="3">
        <v>34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1.6181229773462784E-3</v>
      </c>
      <c r="D146" s="119">
        <f t="shared" si="14"/>
        <v>1.6181229773462784E-3</v>
      </c>
      <c r="E146" s="119">
        <f t="shared" si="14"/>
        <v>6.1488673139158574E-2</v>
      </c>
      <c r="F146" s="119">
        <f t="shared" si="14"/>
        <v>0.3964401294498382</v>
      </c>
      <c r="G146" s="119">
        <f t="shared" si="14"/>
        <v>0.44983818770226536</v>
      </c>
      <c r="H146" s="119">
        <f t="shared" si="14"/>
        <v>8.8996763754045305E-2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17</v>
      </c>
      <c r="Q146" s="3">
        <v>156</v>
      </c>
      <c r="R146" s="3">
        <v>223</v>
      </c>
      <c r="S146" s="3">
        <v>46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1</v>
      </c>
      <c r="E147" s="116">
        <f t="shared" si="15"/>
        <v>33</v>
      </c>
      <c r="F147" s="116">
        <f t="shared" si="15"/>
        <v>194</v>
      </c>
      <c r="G147" s="116">
        <f t="shared" si="15"/>
        <v>237</v>
      </c>
      <c r="H147" s="116">
        <f t="shared" si="15"/>
        <v>35</v>
      </c>
      <c r="I147" s="117">
        <f t="shared" si="15"/>
        <v>0</v>
      </c>
      <c r="J147" s="235">
        <f>+SUM(B147:I147)</f>
        <v>500</v>
      </c>
      <c r="M147" s="3">
        <v>0</v>
      </c>
      <c r="N147" s="3">
        <v>0</v>
      </c>
      <c r="O147" s="3">
        <v>0</v>
      </c>
      <c r="P147" s="3">
        <v>17</v>
      </c>
      <c r="Q147" s="3">
        <v>156</v>
      </c>
      <c r="R147" s="3">
        <v>223</v>
      </c>
      <c r="S147" s="3">
        <v>46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2E-3</v>
      </c>
      <c r="E148" s="119">
        <f t="shared" si="16"/>
        <v>6.6000000000000003E-2</v>
      </c>
      <c r="F148" s="119">
        <f t="shared" si="16"/>
        <v>0.38800000000000001</v>
      </c>
      <c r="G148" s="119">
        <f t="shared" si="16"/>
        <v>0.47399999999999998</v>
      </c>
      <c r="H148" s="119">
        <f t="shared" si="16"/>
        <v>7.0000000000000007E-2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1</v>
      </c>
      <c r="E149" s="116">
        <f t="shared" si="17"/>
        <v>32</v>
      </c>
      <c r="F149" s="116">
        <f t="shared" si="17"/>
        <v>189</v>
      </c>
      <c r="G149" s="116">
        <f t="shared" si="17"/>
        <v>233</v>
      </c>
      <c r="H149" s="116">
        <f t="shared" si="17"/>
        <v>34</v>
      </c>
      <c r="I149" s="117">
        <f t="shared" si="17"/>
        <v>0</v>
      </c>
      <c r="J149" s="235">
        <f>+SUM(B149:I149)</f>
        <v>489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2.0449897750511249E-3</v>
      </c>
      <c r="E150" s="119">
        <f t="shared" si="18"/>
        <v>6.5439672801635998E-2</v>
      </c>
      <c r="F150" s="119">
        <f t="shared" si="18"/>
        <v>0.38650306748466257</v>
      </c>
      <c r="G150" s="119">
        <f t="shared" si="18"/>
        <v>0.47648261758691207</v>
      </c>
      <c r="H150" s="119">
        <f t="shared" si="18"/>
        <v>6.9529652351738247E-2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17</v>
      </c>
      <c r="F151" s="116">
        <f t="shared" si="19"/>
        <v>156</v>
      </c>
      <c r="G151" s="116">
        <f t="shared" si="19"/>
        <v>223</v>
      </c>
      <c r="H151" s="116">
        <f t="shared" si="19"/>
        <v>46</v>
      </c>
      <c r="I151" s="117">
        <f t="shared" si="19"/>
        <v>0</v>
      </c>
      <c r="J151" s="235">
        <f>+SUM(B151:I151)</f>
        <v>442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3.8461538461538464E-2</v>
      </c>
      <c r="F152" s="119">
        <f t="shared" si="20"/>
        <v>0.35294117647058826</v>
      </c>
      <c r="G152" s="119">
        <f t="shared" si="20"/>
        <v>0.50452488687782804</v>
      </c>
      <c r="H152" s="119">
        <f t="shared" si="20"/>
        <v>0.10407239819004525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17</v>
      </c>
      <c r="F153" s="122">
        <f t="shared" si="21"/>
        <v>156</v>
      </c>
      <c r="G153" s="122">
        <f t="shared" si="21"/>
        <v>223</v>
      </c>
      <c r="H153" s="122">
        <f t="shared" si="21"/>
        <v>46</v>
      </c>
      <c r="I153" s="123">
        <f t="shared" si="21"/>
        <v>0</v>
      </c>
      <c r="J153" s="259">
        <f>+SUM(B153:I153)</f>
        <v>442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3.8461538461538464E-2</v>
      </c>
      <c r="F154" s="125">
        <f t="shared" si="22"/>
        <v>0.35294117647058826</v>
      </c>
      <c r="G154" s="125">
        <f t="shared" si="22"/>
        <v>0.50452488687782804</v>
      </c>
      <c r="H154" s="125">
        <f t="shared" si="22"/>
        <v>0.10407239819004525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357</v>
      </c>
      <c r="C159" s="83">
        <f t="shared" ref="C159:E159" si="23">+N159</f>
        <v>20</v>
      </c>
      <c r="D159" s="83">
        <f t="shared" si="23"/>
        <v>109</v>
      </c>
      <c r="E159" s="110">
        <f t="shared" si="23"/>
        <v>3</v>
      </c>
      <c r="F159" s="297">
        <f>+SUM(B159:E159)</f>
        <v>489</v>
      </c>
      <c r="G159" s="83">
        <f>Q159</f>
        <v>120</v>
      </c>
      <c r="H159" s="110">
        <f>R159</f>
        <v>369</v>
      </c>
      <c r="I159" s="297">
        <f>+SUM(G159:H159)</f>
        <v>489</v>
      </c>
      <c r="J159" s="34"/>
      <c r="M159" s="3">
        <v>357</v>
      </c>
      <c r="N159" s="3">
        <v>20</v>
      </c>
      <c r="O159" s="3">
        <v>109</v>
      </c>
      <c r="P159" s="3">
        <v>3</v>
      </c>
      <c r="Q159" s="3">
        <v>120</v>
      </c>
      <c r="R159" s="3">
        <v>369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0.73006134969325154</v>
      </c>
      <c r="C160" s="30">
        <f t="shared" ref="C160:E160" si="24">+IF($F$159=0,"",(C159/$F$159))</f>
        <v>4.0899795501022497E-2</v>
      </c>
      <c r="D160" s="30">
        <f t="shared" si="24"/>
        <v>0.22290388548057261</v>
      </c>
      <c r="E160" s="113">
        <f t="shared" si="24"/>
        <v>6.1349693251533744E-3</v>
      </c>
      <c r="F160" s="298"/>
      <c r="G160" s="30">
        <f>+IF($I$159=0,"",(G159/$I$159))</f>
        <v>0.24539877300613497</v>
      </c>
      <c r="H160" s="113">
        <f>+IF($I$159=0,"",(H159/$I$159))</f>
        <v>0.754601226993865</v>
      </c>
      <c r="I160" s="298"/>
      <c r="J160" s="34"/>
      <c r="M160" s="3">
        <v>502</v>
      </c>
      <c r="N160" s="3">
        <v>20</v>
      </c>
      <c r="O160" s="3">
        <v>121</v>
      </c>
      <c r="P160" s="3">
        <v>0</v>
      </c>
      <c r="Q160" s="3">
        <v>164</v>
      </c>
      <c r="R160" s="3">
        <v>479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502</v>
      </c>
      <c r="C161" s="25">
        <f t="shared" ref="C161:E161" si="25">+N160</f>
        <v>20</v>
      </c>
      <c r="D161" s="25">
        <f t="shared" si="25"/>
        <v>121</v>
      </c>
      <c r="E161" s="116">
        <f t="shared" si="25"/>
        <v>0</v>
      </c>
      <c r="F161" s="235">
        <f>+SUM(B161:E161)</f>
        <v>643</v>
      </c>
      <c r="G161" s="25">
        <f>Q160</f>
        <v>164</v>
      </c>
      <c r="H161" s="116">
        <f>R160</f>
        <v>479</v>
      </c>
      <c r="I161" s="235">
        <f>+SUM(G161:H161)</f>
        <v>643</v>
      </c>
      <c r="J161" s="34"/>
      <c r="M161" s="3">
        <v>475</v>
      </c>
      <c r="N161" s="3">
        <v>21</v>
      </c>
      <c r="O161" s="3">
        <v>122</v>
      </c>
      <c r="P161" s="3">
        <v>0</v>
      </c>
      <c r="Q161" s="3">
        <v>157</v>
      </c>
      <c r="R161" s="3">
        <v>461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0.78071539657853806</v>
      </c>
      <c r="C162" s="29">
        <f t="shared" ref="C162:E162" si="26">+IF($F$161=0,"",(C161/$F$161))</f>
        <v>3.110419906687403E-2</v>
      </c>
      <c r="D162" s="29">
        <f t="shared" si="26"/>
        <v>0.18818040435458788</v>
      </c>
      <c r="E162" s="119">
        <f t="shared" si="26"/>
        <v>0</v>
      </c>
      <c r="F162" s="236"/>
      <c r="G162" s="29">
        <f>+IF($I$161=0,"",(G161/$I$161))</f>
        <v>0.25505443234836706</v>
      </c>
      <c r="H162" s="119">
        <f>+IF($I$161=0,"",(H161/$I$161))</f>
        <v>0.744945567651633</v>
      </c>
      <c r="I162" s="236"/>
      <c r="J162" s="34"/>
      <c r="M162" s="3">
        <v>379</v>
      </c>
      <c r="N162" s="3">
        <v>18</v>
      </c>
      <c r="O162" s="3">
        <v>103</v>
      </c>
      <c r="P162" s="3">
        <v>0</v>
      </c>
      <c r="Q162" s="3">
        <v>130</v>
      </c>
      <c r="R162" s="3">
        <v>370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475</v>
      </c>
      <c r="C163" s="25">
        <f t="shared" ref="C163:E163" si="27">+N161</f>
        <v>21</v>
      </c>
      <c r="D163" s="25">
        <f t="shared" si="27"/>
        <v>122</v>
      </c>
      <c r="E163" s="116">
        <f t="shared" si="27"/>
        <v>0</v>
      </c>
      <c r="F163" s="235">
        <f>+SUM(B163:E163)</f>
        <v>618</v>
      </c>
      <c r="G163" s="25">
        <f>Q161</f>
        <v>157</v>
      </c>
      <c r="H163" s="116">
        <f>R161</f>
        <v>461</v>
      </c>
      <c r="I163" s="235">
        <f>+SUM(G163:H163)</f>
        <v>618</v>
      </c>
      <c r="J163" s="34"/>
      <c r="M163" s="3">
        <v>385</v>
      </c>
      <c r="N163" s="3">
        <v>19</v>
      </c>
      <c r="O163" s="3">
        <v>85</v>
      </c>
      <c r="P163" s="3">
        <v>0</v>
      </c>
      <c r="Q163" s="3">
        <v>127</v>
      </c>
      <c r="R163" s="3">
        <v>362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0.76860841423948223</v>
      </c>
      <c r="C164" s="29">
        <f t="shared" ref="C164:E164" si="28">+IF($F$163=0,"",(C163/$F$163))</f>
        <v>3.3980582524271843E-2</v>
      </c>
      <c r="D164" s="29">
        <f t="shared" si="28"/>
        <v>0.19741100323624594</v>
      </c>
      <c r="E164" s="119">
        <f t="shared" si="28"/>
        <v>0</v>
      </c>
      <c r="F164" s="236"/>
      <c r="G164" s="29">
        <f>+IF($I$163=0,"",(G163/$I$163))</f>
        <v>0.25404530744336568</v>
      </c>
      <c r="H164" s="119">
        <f>+IF($I$163=0,"",(H163/$I$163))</f>
        <v>0.74595469255663427</v>
      </c>
      <c r="I164" s="236"/>
      <c r="J164" s="34"/>
      <c r="M164" s="3">
        <v>317</v>
      </c>
      <c r="N164" s="3">
        <v>17</v>
      </c>
      <c r="O164" s="3">
        <v>108</v>
      </c>
      <c r="P164" s="3">
        <v>0</v>
      </c>
      <c r="Q164" s="3">
        <v>108</v>
      </c>
      <c r="R164" s="3">
        <v>334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379</v>
      </c>
      <c r="C165" s="19">
        <f t="shared" ref="C165:E165" si="29">+N162</f>
        <v>18</v>
      </c>
      <c r="D165" s="19">
        <f t="shared" si="29"/>
        <v>103</v>
      </c>
      <c r="E165" s="122">
        <f t="shared" si="29"/>
        <v>0</v>
      </c>
      <c r="F165" s="235">
        <f>+SUM(B165:E165)</f>
        <v>500</v>
      </c>
      <c r="G165" s="25">
        <f>Q162</f>
        <v>130</v>
      </c>
      <c r="H165" s="116">
        <f>R162</f>
        <v>370</v>
      </c>
      <c r="I165" s="235">
        <f>+SUM(G165:H165)</f>
        <v>500</v>
      </c>
      <c r="J165" s="34"/>
      <c r="M165" s="3">
        <v>307</v>
      </c>
      <c r="N165" s="3">
        <v>20</v>
      </c>
      <c r="O165" s="3">
        <v>115</v>
      </c>
      <c r="P165" s="3">
        <v>0</v>
      </c>
      <c r="Q165" s="3">
        <v>108</v>
      </c>
      <c r="R165" s="3">
        <v>334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0.75800000000000001</v>
      </c>
      <c r="C166" s="29">
        <f>+IF($F$165=0,"",(C165/$F$165))</f>
        <v>3.5999999999999997E-2</v>
      </c>
      <c r="D166" s="29">
        <f t="shared" ref="D166:E166" si="30">+IF($F$165=0,"",(D165/$F$165))</f>
        <v>0.20599999999999999</v>
      </c>
      <c r="E166" s="119">
        <f t="shared" si="30"/>
        <v>0</v>
      </c>
      <c r="F166" s="236"/>
      <c r="G166" s="29">
        <f>+IF($I$165=0,"",(G165/$I$165))</f>
        <v>0.26</v>
      </c>
      <c r="H166" s="119">
        <f>+IF($I$165=0,"",(H165/$I$165))</f>
        <v>0.74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385</v>
      </c>
      <c r="C167" s="19">
        <f t="shared" ref="C167:E167" si="31">+N163</f>
        <v>19</v>
      </c>
      <c r="D167" s="19">
        <f t="shared" si="31"/>
        <v>85</v>
      </c>
      <c r="E167" s="122">
        <f t="shared" si="31"/>
        <v>0</v>
      </c>
      <c r="F167" s="235">
        <f>+SUM(B167:E167)</f>
        <v>489</v>
      </c>
      <c r="G167" s="25">
        <f>Q163</f>
        <v>127</v>
      </c>
      <c r="H167" s="116">
        <f>R163</f>
        <v>362</v>
      </c>
      <c r="I167" s="235">
        <f>+SUM(G167:H167)</f>
        <v>489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0.787321063394683</v>
      </c>
      <c r="C168" s="29">
        <f>+IF($F$167=0,"",(C167/$F$167))</f>
        <v>3.8854805725971372E-2</v>
      </c>
      <c r="D168" s="29">
        <f>+IF($F$167=0,"",(D167/$F$167))</f>
        <v>0.17382413087934559</v>
      </c>
      <c r="E168" s="119">
        <f>+IF($F$167=0,"",(E167/$F$167))</f>
        <v>0</v>
      </c>
      <c r="F168" s="236"/>
      <c r="G168" s="29">
        <f>+IF($I$167=0,"",(G167/$I$167))</f>
        <v>0.25971370143149286</v>
      </c>
      <c r="H168" s="119">
        <f>+IF($I$167=0,"",(H167/$I$167))</f>
        <v>0.74028629856850714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317</v>
      </c>
      <c r="C169" s="19">
        <f t="shared" ref="C169:E169" si="32">+N164</f>
        <v>17</v>
      </c>
      <c r="D169" s="19">
        <f t="shared" si="32"/>
        <v>108</v>
      </c>
      <c r="E169" s="122">
        <f t="shared" si="32"/>
        <v>0</v>
      </c>
      <c r="F169" s="235">
        <f>+SUM(B169:E169)</f>
        <v>442</v>
      </c>
      <c r="G169" s="25">
        <f>Q164</f>
        <v>108</v>
      </c>
      <c r="H169" s="116">
        <f>R164</f>
        <v>334</v>
      </c>
      <c r="I169" s="277">
        <f>+SUM(G169:H169)</f>
        <v>442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0.71719457013574661</v>
      </c>
      <c r="C170" s="29">
        <f>+IF($F$169=0,"",(C169/$F$169))</f>
        <v>3.8461538461538464E-2</v>
      </c>
      <c r="D170" s="29">
        <f>+IF($F$169=0,"",(D169/$F$169))</f>
        <v>0.24434389140271492</v>
      </c>
      <c r="E170" s="119">
        <f>+IF($F$169=0,"",(E169/$F$169))</f>
        <v>0</v>
      </c>
      <c r="F170" s="236"/>
      <c r="G170" s="29">
        <f>+IF($I$169=0,"",(G169/$I$169))</f>
        <v>0.24434389140271492</v>
      </c>
      <c r="H170" s="119">
        <f>+IF($I$169=0,"",(H169/$I$169))</f>
        <v>0.75565610859728505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307</v>
      </c>
      <c r="C171" s="19">
        <f t="shared" ref="C171:E171" si="33">+N165</f>
        <v>20</v>
      </c>
      <c r="D171" s="19">
        <f t="shared" si="33"/>
        <v>115</v>
      </c>
      <c r="E171" s="122">
        <f t="shared" si="33"/>
        <v>0</v>
      </c>
      <c r="F171" s="259">
        <f>+SUM(B171:E171)</f>
        <v>442</v>
      </c>
      <c r="G171" s="19">
        <f>Q165</f>
        <v>108</v>
      </c>
      <c r="H171" s="122">
        <f>R165</f>
        <v>334</v>
      </c>
      <c r="I171" s="259">
        <f>+SUM(G171:H171)</f>
        <v>442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0.69457013574660631</v>
      </c>
      <c r="C172" s="127">
        <f t="shared" ref="C172:E172" si="34">+IF($F$171=0,"",(C171/$F$171))</f>
        <v>4.5248868778280542E-2</v>
      </c>
      <c r="D172" s="127">
        <f t="shared" si="34"/>
        <v>0.26018099547511314</v>
      </c>
      <c r="E172" s="125">
        <f t="shared" si="34"/>
        <v>0</v>
      </c>
      <c r="F172" s="260"/>
      <c r="G172" s="127">
        <f>+IF($I$171=0,"",(G171/$I$171))</f>
        <v>0.24434389140271492</v>
      </c>
      <c r="H172" s="125">
        <f>+IF($I$171=0,"",(H171/$I$171))</f>
        <v>0.75565610859728505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83</v>
      </c>
      <c r="C178" s="19">
        <f t="shared" ref="C178:G178" si="35">+N178</f>
        <v>271</v>
      </c>
      <c r="D178" s="19">
        <f t="shared" si="35"/>
        <v>135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489</v>
      </c>
      <c r="I178" s="21"/>
      <c r="J178" s="21"/>
      <c r="K178" s="3"/>
      <c r="L178" s="3"/>
      <c r="M178" s="3">
        <v>83</v>
      </c>
      <c r="N178" s="3">
        <v>271</v>
      </c>
      <c r="O178" s="43">
        <v>135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0.16973415132924335</v>
      </c>
      <c r="C179" s="30">
        <f t="shared" ref="C179:G179" si="36">+IF($H$178=0,"",(C178/$H$178))</f>
        <v>0.55419222903885479</v>
      </c>
      <c r="D179" s="30">
        <f t="shared" si="36"/>
        <v>0.27607361963190186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92</v>
      </c>
      <c r="N179" s="3">
        <v>226</v>
      </c>
      <c r="O179" s="43">
        <v>325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92</v>
      </c>
      <c r="C180" s="25">
        <f t="shared" ref="C180:G180" si="37">+N179</f>
        <v>226</v>
      </c>
      <c r="D180" s="25">
        <f t="shared" si="37"/>
        <v>325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643</v>
      </c>
      <c r="I180" s="20"/>
      <c r="J180" s="20"/>
      <c r="K180" s="3"/>
      <c r="L180" s="3"/>
      <c r="M180" s="3">
        <v>93</v>
      </c>
      <c r="N180" s="3">
        <v>276</v>
      </c>
      <c r="O180" s="43">
        <v>249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0.14307931570762053</v>
      </c>
      <c r="C181" s="29">
        <f t="shared" ref="C181:G181" si="38">+IF($H$180=0,"",(C180/$H$180))</f>
        <v>0.35147744945567649</v>
      </c>
      <c r="D181" s="29">
        <f t="shared" si="38"/>
        <v>0.50544323483670295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134</v>
      </c>
      <c r="N181" s="3">
        <v>188</v>
      </c>
      <c r="O181" s="43">
        <v>178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93</v>
      </c>
      <c r="C182" s="25">
        <f t="shared" ref="C182:G182" si="39">+N180</f>
        <v>276</v>
      </c>
      <c r="D182" s="25">
        <f t="shared" si="39"/>
        <v>249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618</v>
      </c>
      <c r="I182" s="20"/>
      <c r="J182" s="20"/>
      <c r="K182" s="3"/>
      <c r="L182" s="3"/>
      <c r="M182" s="3">
        <v>109</v>
      </c>
      <c r="N182" s="3">
        <v>159</v>
      </c>
      <c r="O182" s="43">
        <v>221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0.15048543689320387</v>
      </c>
      <c r="C183" s="29">
        <f t="shared" ref="C183:G183" si="40">+IF($H$182=0,"",(C182/$H$182))</f>
        <v>0.44660194174757284</v>
      </c>
      <c r="D183" s="29">
        <f t="shared" si="40"/>
        <v>0.40291262135922329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87</v>
      </c>
      <c r="N183" s="3">
        <v>134</v>
      </c>
      <c r="O183" s="43">
        <v>217</v>
      </c>
      <c r="P183" s="43">
        <v>0</v>
      </c>
      <c r="Q183" s="43">
        <v>4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134</v>
      </c>
      <c r="C184" s="25">
        <f t="shared" ref="C184:G184" si="41">+N181</f>
        <v>188</v>
      </c>
      <c r="D184" s="25">
        <f t="shared" si="41"/>
        <v>178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500</v>
      </c>
      <c r="I184" s="20"/>
      <c r="J184" s="20"/>
      <c r="K184" s="20"/>
      <c r="L184" s="20"/>
      <c r="M184" s="3">
        <v>93</v>
      </c>
      <c r="N184" s="3">
        <v>138</v>
      </c>
      <c r="O184" s="43">
        <v>208</v>
      </c>
      <c r="P184" s="43">
        <v>0</v>
      </c>
      <c r="Q184" s="43">
        <v>3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0.26800000000000002</v>
      </c>
      <c r="C185" s="29">
        <f t="shared" ref="C185:G185" si="42">+IF($H$184=0,"",(C184/$H$184))</f>
        <v>0.376</v>
      </c>
      <c r="D185" s="29">
        <f t="shared" si="42"/>
        <v>0.35599999999999998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109</v>
      </c>
      <c r="C186" s="25">
        <f t="shared" ref="C186:G186" si="43">N182</f>
        <v>159</v>
      </c>
      <c r="D186" s="25">
        <f t="shared" si="43"/>
        <v>221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489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0.22290388548057261</v>
      </c>
      <c r="C187" s="29">
        <f t="shared" si="44"/>
        <v>0.32515337423312884</v>
      </c>
      <c r="D187" s="29">
        <f t="shared" si="44"/>
        <v>0.45194274028629855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87</v>
      </c>
      <c r="C188" s="25">
        <f t="shared" ref="C188:G188" si="45">N183</f>
        <v>134</v>
      </c>
      <c r="D188" s="25">
        <f t="shared" si="45"/>
        <v>217</v>
      </c>
      <c r="E188" s="25">
        <f t="shared" si="45"/>
        <v>0</v>
      </c>
      <c r="F188" s="25">
        <f t="shared" si="45"/>
        <v>4</v>
      </c>
      <c r="G188" s="116">
        <f t="shared" si="45"/>
        <v>0</v>
      </c>
      <c r="H188" s="235">
        <f>+SUM(B188:G188)</f>
        <v>442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0.19683257918552036</v>
      </c>
      <c r="C189" s="29">
        <f t="shared" si="46"/>
        <v>0.30316742081447962</v>
      </c>
      <c r="D189" s="29">
        <f t="shared" si="46"/>
        <v>0.49095022624434387</v>
      </c>
      <c r="E189" s="29">
        <f t="shared" si="46"/>
        <v>0</v>
      </c>
      <c r="F189" s="29">
        <f t="shared" si="46"/>
        <v>9.0497737556561094E-3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93</v>
      </c>
      <c r="C190" s="25">
        <f t="shared" ref="C190:G190" si="47">N184</f>
        <v>138</v>
      </c>
      <c r="D190" s="25">
        <f t="shared" si="47"/>
        <v>208</v>
      </c>
      <c r="E190" s="25">
        <f t="shared" si="47"/>
        <v>0</v>
      </c>
      <c r="F190" s="25">
        <f t="shared" si="47"/>
        <v>3</v>
      </c>
      <c r="G190" s="116">
        <f t="shared" si="47"/>
        <v>0</v>
      </c>
      <c r="H190" s="235">
        <f>+SUM(B190:G190)</f>
        <v>442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0.21040723981900453</v>
      </c>
      <c r="C191" s="127">
        <f>+IF($H$190=0,"",(C190/$H$190))</f>
        <v>0.31221719457013575</v>
      </c>
      <c r="D191" s="127">
        <f t="shared" ref="D191:G191" si="48">+IF($H$190=0,"",(D190/$H$190))</f>
        <v>0.47058823529411764</v>
      </c>
      <c r="E191" s="127">
        <f t="shared" si="48"/>
        <v>0</v>
      </c>
      <c r="F191" s="127">
        <f t="shared" si="48"/>
        <v>6.7873303167420816E-3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320</v>
      </c>
      <c r="D198" s="15">
        <v>302</v>
      </c>
      <c r="E198" s="15">
        <v>250</v>
      </c>
      <c r="F198" s="15">
        <v>253</v>
      </c>
      <c r="G198" s="15">
        <v>481</v>
      </c>
      <c r="H198" s="28">
        <v>831</v>
      </c>
      <c r="I198" s="28">
        <v>644</v>
      </c>
      <c r="J198" s="33">
        <v>556</v>
      </c>
      <c r="K198" s="33">
        <v>359</v>
      </c>
      <c r="L198" s="33">
        <v>564</v>
      </c>
      <c r="M198" s="70">
        <v>683</v>
      </c>
      <c r="AK198" s="1"/>
    </row>
    <row r="199" spans="1:37" ht="18.75" x14ac:dyDescent="0.25">
      <c r="A199" s="233" t="s">
        <v>5</v>
      </c>
      <c r="B199" s="234"/>
      <c r="C199" s="69">
        <v>872</v>
      </c>
      <c r="D199" s="15">
        <v>757</v>
      </c>
      <c r="E199" s="15">
        <v>501</v>
      </c>
      <c r="F199" s="15">
        <v>505</v>
      </c>
      <c r="G199" s="15">
        <v>991</v>
      </c>
      <c r="H199" s="28">
        <v>1214</v>
      </c>
      <c r="I199" s="28">
        <v>987</v>
      </c>
      <c r="J199" s="33">
        <v>988</v>
      </c>
      <c r="K199" s="33">
        <v>519</v>
      </c>
      <c r="L199" s="33">
        <v>888</v>
      </c>
      <c r="M199" s="70">
        <v>1226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12</v>
      </c>
      <c r="F200" s="15">
        <v>3</v>
      </c>
      <c r="G200" s="15">
        <v>11</v>
      </c>
      <c r="H200" s="28">
        <v>41</v>
      </c>
      <c r="I200" s="28">
        <v>74</v>
      </c>
      <c r="J200" s="33">
        <v>60</v>
      </c>
      <c r="K200" s="33">
        <v>68</v>
      </c>
      <c r="L200" s="33">
        <v>71</v>
      </c>
      <c r="M200" s="70">
        <v>97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1192</v>
      </c>
      <c r="D202" s="158">
        <f t="shared" si="49"/>
        <v>1059</v>
      </c>
      <c r="E202" s="158">
        <f t="shared" si="49"/>
        <v>763</v>
      </c>
      <c r="F202" s="158">
        <f t="shared" si="49"/>
        <v>761</v>
      </c>
      <c r="G202" s="158">
        <f t="shared" si="49"/>
        <v>1483</v>
      </c>
      <c r="H202" s="158">
        <f t="shared" si="49"/>
        <v>2086</v>
      </c>
      <c r="I202" s="158">
        <f t="shared" si="49"/>
        <v>1705</v>
      </c>
      <c r="J202" s="158">
        <f t="shared" si="49"/>
        <v>1604</v>
      </c>
      <c r="K202" s="158">
        <f t="shared" ref="K202:L202" si="50">+SUM(K196:K201)</f>
        <v>946</v>
      </c>
      <c r="L202" s="158">
        <f t="shared" si="50"/>
        <v>1523</v>
      </c>
      <c r="M202" s="179">
        <f>+SUM(M196:M201)</f>
        <v>2006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0.69541284403669723</v>
      </c>
      <c r="E210" s="187"/>
      <c r="F210" s="186">
        <v>0.78960396039603964</v>
      </c>
      <c r="G210" s="187"/>
      <c r="H210" s="186">
        <v>0.73642172523961658</v>
      </c>
      <c r="I210" s="186"/>
      <c r="J210" s="194">
        <v>0.66480446927374304</v>
      </c>
      <c r="K210" s="202"/>
      <c r="L210" s="186">
        <v>0.77873563218390807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0.91463414634146345</v>
      </c>
      <c r="E211" s="187"/>
      <c r="F211" s="186">
        <v>0.91203319502074687</v>
      </c>
      <c r="G211" s="187"/>
      <c r="H211" s="186">
        <v>0.91215526046986717</v>
      </c>
      <c r="I211" s="186"/>
      <c r="J211" s="194">
        <v>0.85903983656792648</v>
      </c>
      <c r="K211" s="202"/>
      <c r="L211" s="186">
        <v>0.91245136186770426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>
        <v>1</v>
      </c>
      <c r="E213" s="187"/>
      <c r="F213" s="186">
        <v>0.97560975609756095</v>
      </c>
      <c r="G213" s="187"/>
      <c r="H213" s="186">
        <v>0.94594594594594594</v>
      </c>
      <c r="I213" s="186"/>
      <c r="J213" s="194">
        <v>0.8666666666666667</v>
      </c>
      <c r="K213" s="202"/>
      <c r="L213" s="186">
        <v>0.92647058823529416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130</v>
      </c>
      <c r="E221" s="187"/>
      <c r="F221" s="193" t="s">
        <v>131</v>
      </c>
      <c r="G221" s="187"/>
      <c r="H221" s="193" t="s">
        <v>131</v>
      </c>
      <c r="I221" s="187"/>
      <c r="J221" s="193" t="s">
        <v>131</v>
      </c>
      <c r="K221" s="187"/>
      <c r="L221" s="193" t="s">
        <v>130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132</v>
      </c>
      <c r="E222" s="187"/>
      <c r="F222" s="193" t="s">
        <v>133</v>
      </c>
      <c r="G222" s="187"/>
      <c r="H222" s="193" t="s">
        <v>133</v>
      </c>
      <c r="I222" s="187"/>
      <c r="J222" s="193" t="s">
        <v>133</v>
      </c>
      <c r="K222" s="187"/>
      <c r="L222" s="193" t="s">
        <v>134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126</v>
      </c>
      <c r="E224" s="187"/>
      <c r="F224" s="193" t="s">
        <v>128</v>
      </c>
      <c r="G224" s="187"/>
      <c r="H224" s="193" t="s">
        <v>126</v>
      </c>
      <c r="I224" s="187"/>
      <c r="J224" s="193" t="s">
        <v>127</v>
      </c>
      <c r="K224" s="187"/>
      <c r="L224" s="193" t="s">
        <v>125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2023-09-02T04:22:34Z</dcterms:modified>
</cp:coreProperties>
</file>