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72B11021-FC6F-4AC8-9EC2-0DDE475D857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<sst xmlns="http://schemas.openxmlformats.org/spreadsheetml/2006/main" count="257" uniqueCount="134">
  <si>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</si>
  <si>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</si>
  <si>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</si>
  <si>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</si>
  <si>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</si>
  <si>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</si>
  <si>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</si>
  <si>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</si>
  <si>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</si>
  <si>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</si>
  <si>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</si>
  <si>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</si>
  <si>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</si>
  <si>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</si>
  <si>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</si>
  <si>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</si>
  <si>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</si>
  <si>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</si>
  <si>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</si>
  <si>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</si>
  <si>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</si>
  <si>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</si>
  <si>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</si>
  <si>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</si>
  <si>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</si>
  <si>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</si>
  <si>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</si>
  <si>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</si>
  <si>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</si>
  <si>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</si>
  <si>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</si>
  <si>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</si>
  <si>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</si>
  <si>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</si>
  <si>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</si>
  <si>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</si>
  <si>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</si>
  <si>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</si>
  <si>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</si>
  <si>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</si>
  <si>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</si>
  <si>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</si>
  <si>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</si>
  <si>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</si>
  <si>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</si>
  <si>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</si>
  <si>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</si>
  <si>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</si>
  <si>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</si>
  <si>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</si>
  <si>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</si>
  <si>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</si>
  <si>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</si>
  <si>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</si>
  <si>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</si>
  <si>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</si>
  <si>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</si>
  <si>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</si>
  <si>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</si>
  <si>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</si>
  <si>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</si>
  <si>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</si>
  <si>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</si>
  <si>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</si>
  <si>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</si>
  <si>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</si>
  <si>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</si>
  <si>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</si>
  <si>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</si>
  <si>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</si>
  <si>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</si>
  <si>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</si>
  <si>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</si>
  <si>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</si>
  <si>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</si>
  <si>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</si>
  <si>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</si>
  <si>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</si>
  <si>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</si>
  <si>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</si>
  <si>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</si>
  <si>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</si>
  <si>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</si>
  <si>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</si>
  <si>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</si>
  <si>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</si>
  <si>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</si>
  <si>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</si>
  <si>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</si>
  <si>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</si>
  <si>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</si>
  <si>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</si>
  <si>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</si>
  <si>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</si>
  <si>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</si>
  <si>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</si>
  <si>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</si>
  <si>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</si>
  <si>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</si>
  <si>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</si>
  <si>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</si>
  <si>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</si>
  <si>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</si>
  <si>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</si>
  <si>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</si>
  <si>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</si>
  <si>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</si>
  <si>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</si>
  <si>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</si>
  <si>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</si>
  <si>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</si>
  <si>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</si>
  <si>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</si>
  <si>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</si>
  <si>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</si>
  <si>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</si>
  <si>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</si>
  <si>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</si>
  <si>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</si>
  <si>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</si>
  <si>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</si>
  <si>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</si>
  <si>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</si>
  <si>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</si>
  <si>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Entre 1 y 1,5 SMMLV</t>
  </si>
  <si>
    <t>NO</t>
  </si>
  <si>
    <t>Entre 3 y 3,5 SMMLV</t>
  </si>
  <si>
    <t>Entre 2,5 y 3 SMMLV</t>
  </si>
  <si>
    <t>UNIVERSIDAD CATÓLICA LUIS AMIGÓ</t>
  </si>
  <si>
    <t>U</t>
  </si>
  <si>
    <t>NA</t>
  </si>
  <si>
    <t>Entre 4 y 4,5 SMMLV</t>
  </si>
  <si>
    <t>Entre 3,5 y 4 SMMLV</t>
  </si>
  <si>
    <t>Entre 4,5 y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</si>
</sst>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CATÓLICA LUIS AMIGÓ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129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CATÓLICA LUIS AMIGÓ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15279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14806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473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60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5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6.1018241911904914E-2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0.71308225966303274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11105</v>
      </c>
      <c r="D32" s="56">
        <v>12421</v>
      </c>
      <c r="E32" s="56">
        <v>13596</v>
      </c>
      <c r="F32" s="56">
        <v>14834</v>
      </c>
      <c r="G32" s="56">
        <v>16157</v>
      </c>
      <c r="H32" s="57">
        <v>16390</v>
      </c>
      <c r="I32" s="57">
        <v>16691</v>
      </c>
      <c r="J32" s="58">
        <v>16595</v>
      </c>
      <c r="K32" s="58">
        <v>16504</v>
      </c>
      <c r="L32" s="58">
        <v>15031</v>
      </c>
      <c r="M32" s="61">
        <v>14806</v>
      </c>
    </row>
    <row r="33" spans="1:14" ht="18.75" x14ac:dyDescent="0.25">
      <c r="A33" s="275" t="s">
        <v>24</v>
      </c>
      <c r="B33" s="276"/>
      <c r="C33" s="60">
        <v>753</v>
      </c>
      <c r="D33" s="12">
        <v>544</v>
      </c>
      <c r="E33" s="12">
        <v>577</v>
      </c>
      <c r="F33" s="12">
        <v>616</v>
      </c>
      <c r="G33" s="12">
        <v>634</v>
      </c>
      <c r="H33" s="27">
        <v>705</v>
      </c>
      <c r="I33" s="27">
        <v>616</v>
      </c>
      <c r="J33" s="32">
        <v>614</v>
      </c>
      <c r="K33" s="32">
        <v>555</v>
      </c>
      <c r="L33" s="32">
        <v>437</v>
      </c>
      <c r="M33" s="62">
        <v>473</v>
      </c>
    </row>
    <row r="34" spans="1:14" ht="19.5" thickBot="1" x14ac:dyDescent="0.3">
      <c r="A34" s="250" t="s">
        <v>8</v>
      </c>
      <c r="B34" s="251"/>
      <c r="C34" s="171">
        <f>+SUM(C32:C33)</f>
        <v>11858</v>
      </c>
      <c r="D34" s="172">
        <f t="shared" ref="D34:H34" si="0">+SUM(D32:D33)</f>
        <v>12965</v>
      </c>
      <c r="E34" s="172">
        <f t="shared" si="0"/>
        <v>14173</v>
      </c>
      <c r="F34" s="172">
        <f t="shared" si="0"/>
        <v>15450</v>
      </c>
      <c r="G34" s="172">
        <f t="shared" si="0"/>
        <v>16791</v>
      </c>
      <c r="H34" s="175">
        <f t="shared" si="0"/>
        <v>17095</v>
      </c>
      <c r="I34" s="175">
        <f>+SUM(I32:I33)</f>
        <v>17307</v>
      </c>
      <c r="J34" s="166">
        <f>+SUM(J32:J33)</f>
        <v>17209</v>
      </c>
      <c r="K34" s="166">
        <f>+SUM(K32:K33)</f>
        <v>17059</v>
      </c>
      <c r="L34" s="166">
        <f>+SUM(L32:L33)</f>
        <v>15468</v>
      </c>
      <c r="M34" s="167">
        <f>+SUM(M32:M33)</f>
        <v>15279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47</v>
      </c>
      <c r="D40" s="15">
        <v>45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14</v>
      </c>
      <c r="N40" s="42"/>
    </row>
    <row r="41" spans="1:14" ht="18.75" x14ac:dyDescent="0.25">
      <c r="A41" s="241" t="s">
        <v>4</v>
      </c>
      <c r="B41" s="242"/>
      <c r="C41" s="69">
        <v>11058</v>
      </c>
      <c r="D41" s="15">
        <v>12376</v>
      </c>
      <c r="E41" s="15">
        <v>13596</v>
      </c>
      <c r="F41" s="15">
        <v>14834</v>
      </c>
      <c r="G41" s="15">
        <v>16157</v>
      </c>
      <c r="H41" s="28">
        <v>16390</v>
      </c>
      <c r="I41" s="28">
        <v>16691</v>
      </c>
      <c r="J41" s="33">
        <v>16595</v>
      </c>
      <c r="K41" s="33">
        <v>16504</v>
      </c>
      <c r="L41" s="33">
        <v>15031</v>
      </c>
      <c r="M41" s="70">
        <v>14792</v>
      </c>
      <c r="N41" s="42"/>
    </row>
    <row r="42" spans="1:14" ht="18.75" x14ac:dyDescent="0.25">
      <c r="A42" s="241" t="s">
        <v>5</v>
      </c>
      <c r="B42" s="242"/>
      <c r="C42" s="69">
        <v>753</v>
      </c>
      <c r="D42" s="15">
        <v>515</v>
      </c>
      <c r="E42" s="15">
        <v>531</v>
      </c>
      <c r="F42" s="15">
        <v>575</v>
      </c>
      <c r="G42" s="15">
        <v>615</v>
      </c>
      <c r="H42" s="28">
        <v>637</v>
      </c>
      <c r="I42" s="28">
        <v>524</v>
      </c>
      <c r="J42" s="33">
        <v>518</v>
      </c>
      <c r="K42" s="33">
        <v>456</v>
      </c>
      <c r="L42" s="33">
        <v>340</v>
      </c>
      <c r="M42" s="70">
        <v>353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29</v>
      </c>
      <c r="E43" s="15">
        <v>46</v>
      </c>
      <c r="F43" s="15">
        <v>41</v>
      </c>
      <c r="G43" s="15">
        <v>19</v>
      </c>
      <c r="H43" s="28">
        <v>68</v>
      </c>
      <c r="I43" s="28">
        <v>92</v>
      </c>
      <c r="J43" s="33">
        <v>96</v>
      </c>
      <c r="K43" s="33">
        <v>87</v>
      </c>
      <c r="L43" s="33">
        <v>75</v>
      </c>
      <c r="M43" s="70">
        <v>77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12</v>
      </c>
      <c r="L44" s="33">
        <v>22</v>
      </c>
      <c r="M44" s="70">
        <v>43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11858</v>
      </c>
      <c r="D45" s="172">
        <f t="shared" ref="D45:I45" si="1">+SUM(D39:D44)</f>
        <v>12965</v>
      </c>
      <c r="E45" s="172">
        <f t="shared" si="1"/>
        <v>14173</v>
      </c>
      <c r="F45" s="172">
        <f t="shared" si="1"/>
        <v>15450</v>
      </c>
      <c r="G45" s="172">
        <f t="shared" si="1"/>
        <v>16791</v>
      </c>
      <c r="H45" s="175">
        <f t="shared" si="1"/>
        <v>17095</v>
      </c>
      <c r="I45" s="175">
        <f t="shared" si="1"/>
        <v>17307</v>
      </c>
      <c r="J45" s="166">
        <f>+SUM(J39:J44)</f>
        <v>17209</v>
      </c>
      <c r="K45" s="166">
        <f>+SUM(K39:K44)</f>
        <v>17059</v>
      </c>
      <c r="L45" s="166">
        <f>+SUM(L39:L44)</f>
        <v>15468</v>
      </c>
      <c r="M45" s="167">
        <f>+SUM(M39:M44)</f>
        <v>15279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240</v>
      </c>
      <c r="D51" s="15">
        <v>327</v>
      </c>
      <c r="E51" s="15">
        <v>449</v>
      </c>
      <c r="F51" s="15">
        <v>538</v>
      </c>
      <c r="G51" s="15">
        <v>673</v>
      </c>
      <c r="H51" s="28">
        <v>781</v>
      </c>
      <c r="I51" s="28">
        <v>857</v>
      </c>
      <c r="J51" s="33">
        <v>934</v>
      </c>
      <c r="K51" s="33">
        <v>1037</v>
      </c>
      <c r="L51" s="33">
        <v>996</v>
      </c>
      <c r="M51" s="70">
        <v>1069</v>
      </c>
    </row>
    <row r="52" spans="1:13" ht="18.75" x14ac:dyDescent="0.25">
      <c r="A52" s="245" t="s">
        <v>27</v>
      </c>
      <c r="B52" s="246"/>
      <c r="C52" s="69">
        <v>1565</v>
      </c>
      <c r="D52" s="15">
        <v>1687</v>
      </c>
      <c r="E52" s="15">
        <v>1933</v>
      </c>
      <c r="F52" s="15">
        <v>2111</v>
      </c>
      <c r="G52" s="15">
        <v>2215</v>
      </c>
      <c r="H52" s="28">
        <v>2211</v>
      </c>
      <c r="I52" s="28">
        <v>1971</v>
      </c>
      <c r="J52" s="33">
        <v>1818</v>
      </c>
      <c r="K52" s="33">
        <v>1717</v>
      </c>
      <c r="L52" s="33">
        <v>1428</v>
      </c>
      <c r="M52" s="70">
        <v>1391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5951</v>
      </c>
      <c r="D54" s="15">
        <v>7095</v>
      </c>
      <c r="E54" s="15">
        <v>7994</v>
      </c>
      <c r="F54" s="15">
        <v>8992</v>
      </c>
      <c r="G54" s="15">
        <v>9895</v>
      </c>
      <c r="H54" s="28">
        <v>10193</v>
      </c>
      <c r="I54" s="28">
        <v>10413</v>
      </c>
      <c r="J54" s="33">
        <v>10470</v>
      </c>
      <c r="K54" s="33">
        <v>10359</v>
      </c>
      <c r="L54" s="33">
        <v>9481</v>
      </c>
      <c r="M54" s="70">
        <v>9068</v>
      </c>
    </row>
    <row r="55" spans="1:13" ht="18.75" x14ac:dyDescent="0.25">
      <c r="A55" s="245" t="s">
        <v>59</v>
      </c>
      <c r="B55" s="246"/>
      <c r="C55" s="69">
        <v>3733</v>
      </c>
      <c r="D55" s="15">
        <v>3549</v>
      </c>
      <c r="E55" s="15">
        <v>3477</v>
      </c>
      <c r="F55" s="15">
        <v>3470</v>
      </c>
      <c r="G55" s="15">
        <v>3607</v>
      </c>
      <c r="H55" s="28">
        <v>3461</v>
      </c>
      <c r="I55" s="28">
        <v>3540</v>
      </c>
      <c r="J55" s="33">
        <v>3365</v>
      </c>
      <c r="K55" s="33">
        <v>3244</v>
      </c>
      <c r="L55" s="33">
        <v>2853</v>
      </c>
      <c r="M55" s="70">
        <v>2853</v>
      </c>
    </row>
    <row r="56" spans="1:13" ht="18.75" x14ac:dyDescent="0.25">
      <c r="A56" s="245" t="s">
        <v>49</v>
      </c>
      <c r="B56" s="246"/>
      <c r="C56" s="69">
        <v>369</v>
      </c>
      <c r="D56" s="15">
        <v>307</v>
      </c>
      <c r="E56" s="15">
        <v>320</v>
      </c>
      <c r="F56" s="15">
        <v>339</v>
      </c>
      <c r="G56" s="15">
        <v>401</v>
      </c>
      <c r="H56" s="28">
        <v>449</v>
      </c>
      <c r="I56" s="28">
        <v>526</v>
      </c>
      <c r="J56" s="33">
        <v>622</v>
      </c>
      <c r="K56" s="33">
        <v>702</v>
      </c>
      <c r="L56" s="33">
        <v>710</v>
      </c>
      <c r="M56" s="70">
        <v>898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11858</v>
      </c>
      <c r="D59" s="172">
        <f>+SUM(D50:D58)</f>
        <v>12965</v>
      </c>
      <c r="E59" s="172">
        <f t="shared" ref="E59:L59" si="2">+SUM(E50:E58)</f>
        <v>14173</v>
      </c>
      <c r="F59" s="172">
        <f t="shared" si="2"/>
        <v>15450</v>
      </c>
      <c r="G59" s="172">
        <f t="shared" si="2"/>
        <v>16791</v>
      </c>
      <c r="H59" s="172">
        <f t="shared" si="2"/>
        <v>17095</v>
      </c>
      <c r="I59" s="172">
        <f t="shared" si="2"/>
        <v>17307</v>
      </c>
      <c r="J59" s="172">
        <f t="shared" si="2"/>
        <v>17209</v>
      </c>
      <c r="K59" s="172">
        <f t="shared" si="2"/>
        <v>17059</v>
      </c>
      <c r="L59" s="172">
        <f t="shared" si="2"/>
        <v>15468</v>
      </c>
      <c r="M59" s="167">
        <f>+SUM(M50:M58)</f>
        <v>15279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2052</v>
      </c>
      <c r="H65" s="33">
        <v>1985</v>
      </c>
      <c r="I65" s="33">
        <v>1926</v>
      </c>
      <c r="J65" s="33">
        <v>1776</v>
      </c>
      <c r="K65" s="32">
        <v>1673</v>
      </c>
      <c r="L65" s="32">
        <v>1401</v>
      </c>
      <c r="M65" s="62">
        <v>1352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822</v>
      </c>
      <c r="H66" s="33">
        <v>922</v>
      </c>
      <c r="I66" s="33">
        <v>1023</v>
      </c>
      <c r="J66" s="33">
        <v>1096</v>
      </c>
      <c r="K66" s="32">
        <v>1206</v>
      </c>
      <c r="L66" s="32">
        <v>1183</v>
      </c>
      <c r="M66" s="62">
        <v>1218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6793</v>
      </c>
      <c r="H67" s="33">
        <v>6880</v>
      </c>
      <c r="I67" s="33">
        <v>6980</v>
      </c>
      <c r="J67" s="33">
        <v>7034</v>
      </c>
      <c r="K67" s="32">
        <v>6862</v>
      </c>
      <c r="L67" s="32">
        <v>6232</v>
      </c>
      <c r="M67" s="62">
        <v>5985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6106</v>
      </c>
      <c r="H68" s="33">
        <v>6092</v>
      </c>
      <c r="I68" s="33">
        <v>6002</v>
      </c>
      <c r="J68" s="33">
        <v>5740</v>
      </c>
      <c r="K68" s="32">
        <v>5584</v>
      </c>
      <c r="L68" s="32">
        <v>5059</v>
      </c>
      <c r="M68" s="62">
        <v>4961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23</v>
      </c>
      <c r="K70" s="32">
        <v>30</v>
      </c>
      <c r="L70" s="32">
        <v>20</v>
      </c>
      <c r="M70" s="62">
        <v>28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401</v>
      </c>
      <c r="H71" s="33">
        <v>479</v>
      </c>
      <c r="I71" s="33">
        <v>539</v>
      </c>
      <c r="J71" s="33">
        <v>608</v>
      </c>
      <c r="K71" s="32">
        <v>680</v>
      </c>
      <c r="L71" s="32">
        <v>690</v>
      </c>
      <c r="M71" s="62">
        <v>878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617</v>
      </c>
      <c r="H74" s="33">
        <v>737</v>
      </c>
      <c r="I74" s="33">
        <v>837</v>
      </c>
      <c r="J74" s="33">
        <v>932</v>
      </c>
      <c r="K74" s="32">
        <v>1024</v>
      </c>
      <c r="L74" s="32">
        <v>883</v>
      </c>
      <c r="M74" s="62">
        <v>857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16791</v>
      </c>
      <c r="H76" s="172">
        <f t="shared" si="3"/>
        <v>17095</v>
      </c>
      <c r="I76" s="172">
        <f t="shared" ref="I76:M76" si="4">+SUM(I64:I75)</f>
        <v>17307</v>
      </c>
      <c r="J76" s="172">
        <f t="shared" si="4"/>
        <v>17209</v>
      </c>
      <c r="K76" s="172">
        <f t="shared" si="4"/>
        <v>17059</v>
      </c>
      <c r="L76" s="172">
        <f t="shared" si="4"/>
        <v>15468</v>
      </c>
      <c r="M76" s="173">
        <f t="shared" si="4"/>
        <v>15279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9006</v>
      </c>
      <c r="D82" s="84">
        <v>10718</v>
      </c>
      <c r="E82" s="84">
        <v>12197</v>
      </c>
      <c r="F82" s="84">
        <v>13598</v>
      </c>
      <c r="G82" s="84">
        <v>14871</v>
      </c>
      <c r="H82" s="85">
        <v>15289</v>
      </c>
      <c r="I82" s="85">
        <v>15606</v>
      </c>
      <c r="J82" s="85">
        <v>15629</v>
      </c>
      <c r="K82" s="86">
        <v>15603</v>
      </c>
      <c r="L82" s="86">
        <v>14123</v>
      </c>
      <c r="M82" s="87">
        <v>14082</v>
      </c>
    </row>
    <row r="83" spans="1:13" ht="18.75" x14ac:dyDescent="0.25">
      <c r="A83" s="241" t="s">
        <v>31</v>
      </c>
      <c r="B83" s="242"/>
      <c r="C83" s="63">
        <v>2852</v>
      </c>
      <c r="D83" s="15">
        <v>2247</v>
      </c>
      <c r="E83" s="15">
        <v>1957</v>
      </c>
      <c r="F83" s="15">
        <v>1818</v>
      </c>
      <c r="G83" s="15">
        <v>1907</v>
      </c>
      <c r="H83" s="28">
        <v>1753</v>
      </c>
      <c r="I83" s="28">
        <v>1690</v>
      </c>
      <c r="J83" s="28">
        <v>1560</v>
      </c>
      <c r="K83" s="32">
        <v>1438</v>
      </c>
      <c r="L83" s="32">
        <v>1285</v>
      </c>
      <c r="M83" s="88">
        <v>1092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19</v>
      </c>
      <c r="F84" s="15">
        <v>34</v>
      </c>
      <c r="G84" s="15">
        <v>13</v>
      </c>
      <c r="H84" s="28">
        <v>53</v>
      </c>
      <c r="I84" s="28">
        <v>11</v>
      </c>
      <c r="J84" s="28">
        <v>20</v>
      </c>
      <c r="K84" s="32">
        <v>18</v>
      </c>
      <c r="L84" s="32">
        <v>60</v>
      </c>
      <c r="M84" s="88">
        <v>105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11858</v>
      </c>
      <c r="D87" s="164">
        <f t="shared" ref="D87:H87" si="5">+SUM(D82:D86)</f>
        <v>12965</v>
      </c>
      <c r="E87" s="164">
        <f t="shared" si="5"/>
        <v>14173</v>
      </c>
      <c r="F87" s="164">
        <f t="shared" si="5"/>
        <v>15450</v>
      </c>
      <c r="G87" s="164">
        <f t="shared" si="5"/>
        <v>16791</v>
      </c>
      <c r="H87" s="165">
        <f t="shared" si="5"/>
        <v>17095</v>
      </c>
      <c r="I87" s="165">
        <f>+SUM(I82:I86)</f>
        <v>17307</v>
      </c>
      <c r="J87" s="165">
        <f>+SUM(J82:J86)</f>
        <v>17209</v>
      </c>
      <c r="K87" s="166">
        <f>+SUM(K82:K86)</f>
        <v>17059</v>
      </c>
      <c r="L87" s="166">
        <f>+SUM(L82:L86)</f>
        <v>15468</v>
      </c>
      <c r="M87" s="167">
        <f>+SUM(M82:M86)</f>
        <v>15279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3989</v>
      </c>
      <c r="D93" s="91">
        <v>4424</v>
      </c>
      <c r="E93" s="91">
        <v>4853</v>
      </c>
      <c r="F93" s="91">
        <v>5316</v>
      </c>
      <c r="G93" s="91">
        <v>5787</v>
      </c>
      <c r="H93" s="92">
        <v>6020</v>
      </c>
      <c r="I93" s="92">
        <v>6266</v>
      </c>
      <c r="J93" s="86">
        <v>6300</v>
      </c>
      <c r="K93" s="86">
        <v>6354</v>
      </c>
      <c r="L93" s="86">
        <v>5727</v>
      </c>
      <c r="M93" s="87">
        <v>5721</v>
      </c>
    </row>
    <row r="94" spans="1:13" ht="18.75" x14ac:dyDescent="0.25">
      <c r="A94" s="275" t="s">
        <v>35</v>
      </c>
      <c r="B94" s="276"/>
      <c r="C94" s="63">
        <v>7869</v>
      </c>
      <c r="D94" s="15">
        <v>8541</v>
      </c>
      <c r="E94" s="15">
        <v>9320</v>
      </c>
      <c r="F94" s="15">
        <v>10134</v>
      </c>
      <c r="G94" s="15">
        <v>11004</v>
      </c>
      <c r="H94" s="28">
        <v>11075</v>
      </c>
      <c r="I94" s="28">
        <v>11041</v>
      </c>
      <c r="J94" s="28">
        <v>10909</v>
      </c>
      <c r="K94" s="32">
        <v>10705</v>
      </c>
      <c r="L94" s="32">
        <v>9741</v>
      </c>
      <c r="M94" s="88">
        <v>9558</v>
      </c>
    </row>
    <row r="95" spans="1:13" ht="19.5" thickBot="1" x14ac:dyDescent="0.3">
      <c r="A95" s="250" t="s">
        <v>8</v>
      </c>
      <c r="B95" s="251"/>
      <c r="C95" s="158">
        <f>+SUM(C93:C94)</f>
        <v>11858</v>
      </c>
      <c r="D95" s="164">
        <f t="shared" ref="D95:M95" si="6">+SUM(D93:D94)</f>
        <v>12965</v>
      </c>
      <c r="E95" s="164">
        <f t="shared" si="6"/>
        <v>14173</v>
      </c>
      <c r="F95" s="164">
        <f t="shared" si="6"/>
        <v>15450</v>
      </c>
      <c r="G95" s="164">
        <f t="shared" si="6"/>
        <v>16791</v>
      </c>
      <c r="H95" s="165">
        <f t="shared" si="6"/>
        <v>17095</v>
      </c>
      <c r="I95" s="165">
        <f t="shared" si="6"/>
        <v>17307</v>
      </c>
      <c r="J95" s="165">
        <f t="shared" si="6"/>
        <v>17209</v>
      </c>
      <c r="K95" s="166">
        <f t="shared" si="6"/>
        <v>17059</v>
      </c>
      <c r="L95" s="166">
        <f t="shared" si="6"/>
        <v>15468</v>
      </c>
      <c r="M95" s="167">
        <f t="shared" si="6"/>
        <v>15279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130</v>
      </c>
      <c r="F100" s="209" t="s">
        <v>130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6.5660982364086865E-2</v>
      </c>
      <c r="D101" s="209">
        <v>5.9848271986513067E-2</v>
      </c>
      <c r="E101" s="209">
        <v>6.5928127533099165E-2</v>
      </c>
      <c r="F101" s="209">
        <v>6.1018241911904914E-2</v>
      </c>
      <c r="G101" s="210">
        <v>6.9155760841673075E-2</v>
      </c>
    </row>
    <row r="102" spans="1:10" ht="19.5" thickBot="1" x14ac:dyDescent="0.3">
      <c r="A102" s="250" t="s">
        <v>41</v>
      </c>
      <c r="B102" s="251"/>
      <c r="C102" s="162">
        <v>6.5660982364086865E-2</v>
      </c>
      <c r="D102" s="162">
        <v>5.9848271986513067E-2</v>
      </c>
      <c r="E102" s="162">
        <v>6.5928127533099165E-2</v>
      </c>
      <c r="F102" s="162">
        <v>6.1018241911904914E-2</v>
      </c>
      <c r="G102" s="163">
        <v>6.9155760841673075E-2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14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</v>
      </c>
      <c r="J110"/>
    </row>
    <row r="111" spans="1:10" ht="18.75" x14ac:dyDescent="0.25">
      <c r="A111" s="217" t="s">
        <v>4</v>
      </c>
      <c r="B111" s="249"/>
      <c r="C111" s="63">
        <f t="shared" si="7"/>
        <v>14792</v>
      </c>
      <c r="D111" s="95">
        <v>7041</v>
      </c>
      <c r="E111" s="96">
        <f t="shared" si="8"/>
        <v>0.47600054083288262</v>
      </c>
      <c r="G111" s="217" t="s">
        <v>4</v>
      </c>
      <c r="H111" s="218"/>
      <c r="I111" s="98">
        <v>35</v>
      </c>
      <c r="J111"/>
    </row>
    <row r="112" spans="1:10" ht="18.75" x14ac:dyDescent="0.25">
      <c r="A112" s="217" t="s">
        <v>5</v>
      </c>
      <c r="B112" s="249"/>
      <c r="C112" s="63">
        <f t="shared" si="7"/>
        <v>353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17</v>
      </c>
      <c r="J112"/>
    </row>
    <row r="113" spans="1:10" ht="18.75" x14ac:dyDescent="0.25">
      <c r="A113" s="217" t="s">
        <v>6</v>
      </c>
      <c r="B113" s="249"/>
      <c r="C113" s="63">
        <f t="shared" si="7"/>
        <v>77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5</v>
      </c>
      <c r="J113"/>
    </row>
    <row r="114" spans="1:10" ht="18.75" x14ac:dyDescent="0.25">
      <c r="A114" s="217" t="s">
        <v>7</v>
      </c>
      <c r="B114" s="249"/>
      <c r="C114" s="63">
        <f t="shared" si="7"/>
        <v>43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2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15279</v>
      </c>
      <c r="D115" s="159">
        <f>+SUM(D109:D114)</f>
        <v>7041</v>
      </c>
      <c r="E115" s="160">
        <f t="shared" si="8"/>
        <v>0.4608285882583939</v>
      </c>
      <c r="G115" s="257" t="s">
        <v>8</v>
      </c>
      <c r="H115" s="292"/>
      <c r="I115" s="161">
        <f>+SUM(I109:I114)</f>
        <v>60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4528</v>
      </c>
      <c r="D123" s="303">
        <f>+C123+C124</f>
        <v>7961</v>
      </c>
      <c r="E123" s="103">
        <v>3054</v>
      </c>
      <c r="F123" s="303">
        <f>+E123+E124</f>
        <v>5495</v>
      </c>
      <c r="G123" s="67">
        <v>2684</v>
      </c>
      <c r="H123" s="305">
        <f>+G123+G124</f>
        <v>4708</v>
      </c>
    </row>
    <row r="124" spans="1:10" ht="18.75" x14ac:dyDescent="0.25">
      <c r="A124" s="227"/>
      <c r="B124" s="105">
        <v>2</v>
      </c>
      <c r="C124" s="99">
        <v>3433</v>
      </c>
      <c r="D124" s="223"/>
      <c r="E124" s="99">
        <v>2441</v>
      </c>
      <c r="F124" s="223"/>
      <c r="G124" s="99">
        <v>2024</v>
      </c>
      <c r="H124" s="223"/>
    </row>
    <row r="125" spans="1:10" ht="18.75" x14ac:dyDescent="0.25">
      <c r="A125" s="226">
        <v>2017</v>
      </c>
      <c r="B125" s="106">
        <v>1</v>
      </c>
      <c r="C125" s="100">
        <v>3742</v>
      </c>
      <c r="D125" s="222">
        <f>+C125+C126</f>
        <v>6539</v>
      </c>
      <c r="E125" s="100">
        <v>2767</v>
      </c>
      <c r="F125" s="222">
        <f>+E125+E126</f>
        <v>4956</v>
      </c>
      <c r="G125" s="100">
        <v>2357</v>
      </c>
      <c r="H125" s="222">
        <f>+G125+G126</f>
        <v>4218</v>
      </c>
    </row>
    <row r="126" spans="1:10" ht="18.75" x14ac:dyDescent="0.25">
      <c r="A126" s="227"/>
      <c r="B126" s="105">
        <v>2</v>
      </c>
      <c r="C126" s="99">
        <v>2797</v>
      </c>
      <c r="D126" s="223"/>
      <c r="E126" s="99">
        <v>2189</v>
      </c>
      <c r="F126" s="223"/>
      <c r="G126" s="99">
        <v>1861</v>
      </c>
      <c r="H126" s="223"/>
    </row>
    <row r="127" spans="1:10" ht="18.75" x14ac:dyDescent="0.25">
      <c r="A127" s="226">
        <v>2018</v>
      </c>
      <c r="B127" s="106">
        <v>1</v>
      </c>
      <c r="C127" s="100">
        <v>3771</v>
      </c>
      <c r="D127" s="222">
        <f>+C127+C128</f>
        <v>6433</v>
      </c>
      <c r="E127" s="100">
        <v>2930</v>
      </c>
      <c r="F127" s="222">
        <f>+E127+E128</f>
        <v>5121</v>
      </c>
      <c r="G127" s="100">
        <v>2487</v>
      </c>
      <c r="H127" s="222">
        <f>+G127+G128</f>
        <v>4343</v>
      </c>
    </row>
    <row r="128" spans="1:10" ht="18.75" x14ac:dyDescent="0.25">
      <c r="A128" s="227"/>
      <c r="B128" s="105">
        <v>2</v>
      </c>
      <c r="C128" s="99">
        <v>2662</v>
      </c>
      <c r="D128" s="223"/>
      <c r="E128" s="99">
        <v>2191</v>
      </c>
      <c r="F128" s="223"/>
      <c r="G128" s="99">
        <v>1856</v>
      </c>
      <c r="H128" s="223"/>
    </row>
    <row r="129" spans="1:28" ht="18.75" x14ac:dyDescent="0.25">
      <c r="A129" s="226">
        <v>2019</v>
      </c>
      <c r="B129" s="106">
        <v>1</v>
      </c>
      <c r="C129" s="100">
        <v>3463</v>
      </c>
      <c r="D129" s="222">
        <f>+C129+C130</f>
        <v>5796</v>
      </c>
      <c r="E129" s="100">
        <v>2596</v>
      </c>
      <c r="F129" s="222">
        <f>+E129+E130</f>
        <v>4473</v>
      </c>
      <c r="G129" s="100">
        <v>2464</v>
      </c>
      <c r="H129" s="222">
        <f>+G129+G130</f>
        <v>4048</v>
      </c>
    </row>
    <row r="130" spans="1:28" ht="18.75" x14ac:dyDescent="0.25">
      <c r="A130" s="227"/>
      <c r="B130" s="105">
        <v>2</v>
      </c>
      <c r="C130" s="99">
        <v>2333</v>
      </c>
      <c r="D130" s="223"/>
      <c r="E130" s="99">
        <v>1877</v>
      </c>
      <c r="F130" s="223"/>
      <c r="G130" s="99">
        <v>1584</v>
      </c>
      <c r="H130" s="223"/>
    </row>
    <row r="131" spans="1:28" ht="18.75" x14ac:dyDescent="0.25">
      <c r="A131" s="226">
        <v>2022</v>
      </c>
      <c r="B131" s="106">
        <v>1</v>
      </c>
      <c r="C131" s="100">
        <v>3444</v>
      </c>
      <c r="D131" s="222">
        <f>+C131+C132</f>
        <v>5501</v>
      </c>
      <c r="E131" s="100">
        <v>2776</v>
      </c>
      <c r="F131" s="222">
        <f>+E131+E132</f>
        <v>4195</v>
      </c>
      <c r="G131" s="100">
        <v>2442</v>
      </c>
      <c r="H131" s="222">
        <f>+G131+G132</f>
        <v>3514</v>
      </c>
    </row>
    <row r="132" spans="1:28" ht="18.75" x14ac:dyDescent="0.25">
      <c r="A132" s="227"/>
      <c r="B132" s="105">
        <v>2</v>
      </c>
      <c r="C132" s="99">
        <v>2057</v>
      </c>
      <c r="D132" s="223"/>
      <c r="E132" s="99">
        <v>1419</v>
      </c>
      <c r="F132" s="223"/>
      <c r="G132" s="99">
        <v>1072</v>
      </c>
      <c r="H132" s="223"/>
    </row>
    <row r="133" spans="1:28" ht="18.75" x14ac:dyDescent="0.25">
      <c r="A133" s="226">
        <v>2021</v>
      </c>
      <c r="B133" s="106">
        <v>1</v>
      </c>
      <c r="C133" s="100">
        <v>2604</v>
      </c>
      <c r="D133" s="222">
        <f>+C133+C134</f>
        <v>5566</v>
      </c>
      <c r="E133" s="100">
        <v>2078</v>
      </c>
      <c r="F133" s="222">
        <f>+E133+E134</f>
        <v>4008</v>
      </c>
      <c r="G133" s="100">
        <v>1816</v>
      </c>
      <c r="H133" s="222">
        <f>+G133+G134</f>
        <v>3325</v>
      </c>
    </row>
    <row r="134" spans="1:28" ht="18.75" x14ac:dyDescent="0.25">
      <c r="A134" s="227"/>
      <c r="B134" s="105">
        <v>2</v>
      </c>
      <c r="C134" s="99">
        <v>2962</v>
      </c>
      <c r="D134" s="223"/>
      <c r="E134" s="99">
        <v>1930</v>
      </c>
      <c r="F134" s="223"/>
      <c r="G134" s="99">
        <v>1509</v>
      </c>
      <c r="H134" s="223"/>
    </row>
    <row r="135" spans="1:28" ht="18.75" x14ac:dyDescent="0.25">
      <c r="A135" s="254">
        <v>2022</v>
      </c>
      <c r="B135" s="107">
        <v>1</v>
      </c>
      <c r="C135" s="101">
        <v>4329</v>
      </c>
      <c r="D135" s="271">
        <f>+C135+C136</f>
        <v>6261</v>
      </c>
      <c r="E135" s="101">
        <v>3069</v>
      </c>
      <c r="F135" s="271">
        <f>+E135+E136</f>
        <v>4745</v>
      </c>
      <c r="G135" s="101">
        <v>2124</v>
      </c>
      <c r="H135" s="271">
        <f>+G135+G136</f>
        <v>3509</v>
      </c>
    </row>
    <row r="136" spans="1:28" ht="19.5" thickBot="1" x14ac:dyDescent="0.3">
      <c r="A136" s="255"/>
      <c r="B136" s="108">
        <v>2</v>
      </c>
      <c r="C136" s="102">
        <v>1932</v>
      </c>
      <c r="D136" s="272"/>
      <c r="E136" s="102">
        <v>1676</v>
      </c>
      <c r="F136" s="272"/>
      <c r="G136" s="102">
        <v>1385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4</v>
      </c>
      <c r="E141" s="110">
        <f t="shared" si="9"/>
        <v>0</v>
      </c>
      <c r="F141" s="110">
        <f t="shared" si="9"/>
        <v>397</v>
      </c>
      <c r="G141" s="110">
        <f t="shared" si="9"/>
        <v>433</v>
      </c>
      <c r="H141" s="110">
        <f t="shared" si="9"/>
        <v>35</v>
      </c>
      <c r="I141" s="111">
        <f t="shared" si="9"/>
        <v>0</v>
      </c>
      <c r="J141" s="229">
        <f>+SUM(B141:I141)</f>
        <v>869</v>
      </c>
      <c r="M141" s="3">
        <v>0</v>
      </c>
      <c r="N141" s="22">
        <v>0</v>
      </c>
      <c r="O141" s="22">
        <v>4</v>
      </c>
      <c r="P141" s="22">
        <v>0</v>
      </c>
      <c r="Q141" s="22">
        <v>397</v>
      </c>
      <c r="R141" s="22">
        <v>433</v>
      </c>
      <c r="S141" s="22">
        <v>35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4.6029919447640967E-3</v>
      </c>
      <c r="E142" s="113">
        <f>+IF($J$141=0,"",(E141/$J$141))</f>
        <v>0</v>
      </c>
      <c r="F142" s="113">
        <f>+IF($J$141=0,"",(F141/$J$141))</f>
        <v>0.45684695051783658</v>
      </c>
      <c r="G142" s="113">
        <f t="shared" si="10"/>
        <v>0.49827387802071349</v>
      </c>
      <c r="H142" s="113">
        <f t="shared" si="10"/>
        <v>4.0276179516685849E-2</v>
      </c>
      <c r="I142" s="114">
        <f>+IF($J$141=0,"",(I141/$J$141))</f>
        <v>0</v>
      </c>
      <c r="J142" s="230"/>
      <c r="M142" s="3">
        <v>0</v>
      </c>
      <c r="N142" s="22">
        <v>2</v>
      </c>
      <c r="O142" s="22">
        <v>4</v>
      </c>
      <c r="P142" s="22">
        <v>50</v>
      </c>
      <c r="Q142" s="22">
        <v>342</v>
      </c>
      <c r="R142" s="22">
        <v>439</v>
      </c>
      <c r="S142" s="22">
        <v>26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2</v>
      </c>
      <c r="D143" s="116">
        <f t="shared" si="11"/>
        <v>4</v>
      </c>
      <c r="E143" s="116">
        <f t="shared" si="11"/>
        <v>50</v>
      </c>
      <c r="F143" s="116">
        <f t="shared" si="11"/>
        <v>342</v>
      </c>
      <c r="G143" s="116">
        <f t="shared" si="11"/>
        <v>439</v>
      </c>
      <c r="H143" s="116">
        <f t="shared" si="11"/>
        <v>26</v>
      </c>
      <c r="I143" s="117">
        <f t="shared" si="11"/>
        <v>0</v>
      </c>
      <c r="J143" s="224">
        <f>+SUM(B143:I143)</f>
        <v>863</v>
      </c>
      <c r="M143" s="3">
        <v>0</v>
      </c>
      <c r="N143" s="22">
        <v>2</v>
      </c>
      <c r="O143" s="22">
        <v>1</v>
      </c>
      <c r="P143" s="22">
        <v>67</v>
      </c>
      <c r="Q143" s="22">
        <v>336</v>
      </c>
      <c r="R143" s="22">
        <v>492</v>
      </c>
      <c r="S143" s="22">
        <v>45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2.3174971031286211E-3</v>
      </c>
      <c r="D144" s="119">
        <f t="shared" si="12"/>
        <v>4.6349942062572421E-3</v>
      </c>
      <c r="E144" s="119">
        <f t="shared" si="12"/>
        <v>5.7937427578215531E-2</v>
      </c>
      <c r="F144" s="119">
        <f t="shared" si="12"/>
        <v>0.3962920046349942</v>
      </c>
      <c r="G144" s="119">
        <f t="shared" si="12"/>
        <v>0.50869061413673233</v>
      </c>
      <c r="H144" s="119">
        <f t="shared" si="12"/>
        <v>3.0127462340672075E-2</v>
      </c>
      <c r="I144" s="120">
        <f t="shared" si="12"/>
        <v>0</v>
      </c>
      <c r="J144" s="225"/>
      <c r="M144" s="3">
        <v>0</v>
      </c>
      <c r="N144" s="3">
        <v>0</v>
      </c>
      <c r="O144" s="3">
        <v>2</v>
      </c>
      <c r="P144" s="3">
        <v>70</v>
      </c>
      <c r="Q144" s="3">
        <v>318</v>
      </c>
      <c r="R144" s="3">
        <v>571</v>
      </c>
      <c r="S144" s="3">
        <v>56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2</v>
      </c>
      <c r="D145" s="116">
        <f t="shared" si="13"/>
        <v>1</v>
      </c>
      <c r="E145" s="116">
        <f t="shared" si="13"/>
        <v>67</v>
      </c>
      <c r="F145" s="116">
        <f t="shared" si="13"/>
        <v>336</v>
      </c>
      <c r="G145" s="116">
        <f t="shared" si="13"/>
        <v>492</v>
      </c>
      <c r="H145" s="116">
        <f t="shared" si="13"/>
        <v>45</v>
      </c>
      <c r="I145" s="117">
        <f t="shared" si="13"/>
        <v>0</v>
      </c>
      <c r="J145" s="224">
        <f>+SUM(B145:I145)</f>
        <v>943</v>
      </c>
      <c r="M145" s="3">
        <v>1</v>
      </c>
      <c r="N145" s="3">
        <v>2</v>
      </c>
      <c r="O145" s="3">
        <v>2</v>
      </c>
      <c r="P145" s="3">
        <v>63</v>
      </c>
      <c r="Q145" s="3">
        <v>275</v>
      </c>
      <c r="R145" s="3">
        <v>622</v>
      </c>
      <c r="S145" s="3">
        <v>66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2.1208907741251328E-3</v>
      </c>
      <c r="D146" s="119">
        <f t="shared" si="14"/>
        <v>1.0604453870625664E-3</v>
      </c>
      <c r="E146" s="119">
        <f t="shared" si="14"/>
        <v>7.1049840933191943E-2</v>
      </c>
      <c r="F146" s="119">
        <f t="shared" si="14"/>
        <v>0.35630965005302229</v>
      </c>
      <c r="G146" s="119">
        <f t="shared" si="14"/>
        <v>0.52173913043478259</v>
      </c>
      <c r="H146" s="119">
        <f t="shared" si="14"/>
        <v>4.7720042417815481E-2</v>
      </c>
      <c r="I146" s="120">
        <f t="shared" si="14"/>
        <v>0</v>
      </c>
      <c r="J146" s="225"/>
      <c r="M146" s="3">
        <v>0</v>
      </c>
      <c r="N146" s="3">
        <v>2</v>
      </c>
      <c r="O146" s="3">
        <v>0</v>
      </c>
      <c r="P146" s="3">
        <v>42</v>
      </c>
      <c r="Q146" s="3">
        <v>185</v>
      </c>
      <c r="R146" s="3">
        <v>517</v>
      </c>
      <c r="S146" s="3">
        <v>58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2</v>
      </c>
      <c r="E147" s="116">
        <f t="shared" si="15"/>
        <v>70</v>
      </c>
      <c r="F147" s="116">
        <f t="shared" si="15"/>
        <v>318</v>
      </c>
      <c r="G147" s="116">
        <f t="shared" si="15"/>
        <v>571</v>
      </c>
      <c r="H147" s="116">
        <f t="shared" si="15"/>
        <v>56</v>
      </c>
      <c r="I147" s="117">
        <f t="shared" si="15"/>
        <v>0</v>
      </c>
      <c r="J147" s="224">
        <f>+SUM(B147:I147)</f>
        <v>1017</v>
      </c>
      <c r="M147" s="3">
        <v>0</v>
      </c>
      <c r="N147" s="3">
        <v>2</v>
      </c>
      <c r="O147" s="3">
        <v>0</v>
      </c>
      <c r="P147" s="3">
        <v>37</v>
      </c>
      <c r="Q147" s="3">
        <v>170</v>
      </c>
      <c r="R147" s="3">
        <v>505</v>
      </c>
      <c r="S147" s="3">
        <v>71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1.9665683382497543E-3</v>
      </c>
      <c r="E148" s="119">
        <f t="shared" si="16"/>
        <v>6.88298918387414E-2</v>
      </c>
      <c r="F148" s="119">
        <f t="shared" si="16"/>
        <v>0.31268436578171094</v>
      </c>
      <c r="G148" s="119">
        <f t="shared" si="16"/>
        <v>0.56145526057030481</v>
      </c>
      <c r="H148" s="119">
        <f t="shared" si="16"/>
        <v>5.5063913470993119E-2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1</v>
      </c>
      <c r="C149" s="116">
        <f t="shared" ref="C149:I149" si="17">+N145</f>
        <v>2</v>
      </c>
      <c r="D149" s="116">
        <f t="shared" si="17"/>
        <v>2</v>
      </c>
      <c r="E149" s="116">
        <f t="shared" si="17"/>
        <v>63</v>
      </c>
      <c r="F149" s="116">
        <f t="shared" si="17"/>
        <v>275</v>
      </c>
      <c r="G149" s="116">
        <f t="shared" si="17"/>
        <v>622</v>
      </c>
      <c r="H149" s="116">
        <f t="shared" si="17"/>
        <v>66</v>
      </c>
      <c r="I149" s="117">
        <f t="shared" si="17"/>
        <v>0</v>
      </c>
      <c r="J149" s="224">
        <f>+SUM(B149:I149)</f>
        <v>1031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9.6993210475266732E-4</v>
      </c>
      <c r="C150" s="119">
        <f t="shared" ref="C150:I150" si="18">+IF($J$149=0,"",(C149/$J$149))</f>
        <v>1.9398642095053346E-3</v>
      </c>
      <c r="D150" s="119">
        <f t="shared" si="18"/>
        <v>1.9398642095053346E-3</v>
      </c>
      <c r="E150" s="119">
        <f t="shared" si="18"/>
        <v>6.1105722599418044E-2</v>
      </c>
      <c r="F150" s="119">
        <f t="shared" si="18"/>
        <v>0.26673132880698353</v>
      </c>
      <c r="G150" s="119">
        <f t="shared" si="18"/>
        <v>0.60329776915615907</v>
      </c>
      <c r="H150" s="119">
        <f t="shared" si="18"/>
        <v>6.4015518913676045E-2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2</v>
      </c>
      <c r="D151" s="116">
        <f t="shared" si="19"/>
        <v>0</v>
      </c>
      <c r="E151" s="116">
        <f t="shared" si="19"/>
        <v>42</v>
      </c>
      <c r="F151" s="116">
        <f t="shared" si="19"/>
        <v>185</v>
      </c>
      <c r="G151" s="116">
        <f t="shared" si="19"/>
        <v>517</v>
      </c>
      <c r="H151" s="116">
        <f t="shared" si="19"/>
        <v>58</v>
      </c>
      <c r="I151" s="117">
        <f t="shared" si="19"/>
        <v>0</v>
      </c>
      <c r="J151" s="224">
        <f>+SUM(B151:I151)</f>
        <v>804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2.4875621890547263E-3</v>
      </c>
      <c r="D152" s="119">
        <f t="shared" si="20"/>
        <v>0</v>
      </c>
      <c r="E152" s="119">
        <f t="shared" si="20"/>
        <v>5.2238805970149252E-2</v>
      </c>
      <c r="F152" s="119">
        <f t="shared" si="20"/>
        <v>0.2300995024875622</v>
      </c>
      <c r="G152" s="119">
        <f t="shared" si="20"/>
        <v>0.64303482587064675</v>
      </c>
      <c r="H152" s="119">
        <f t="shared" si="20"/>
        <v>7.2139303482587069E-2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2</v>
      </c>
      <c r="D153" s="122">
        <f t="shared" si="21"/>
        <v>0</v>
      </c>
      <c r="E153" s="122">
        <f t="shared" si="21"/>
        <v>37</v>
      </c>
      <c r="F153" s="122">
        <f t="shared" si="21"/>
        <v>170</v>
      </c>
      <c r="G153" s="122">
        <f t="shared" si="21"/>
        <v>505</v>
      </c>
      <c r="H153" s="122">
        <f t="shared" si="21"/>
        <v>71</v>
      </c>
      <c r="I153" s="123">
        <f t="shared" si="21"/>
        <v>0</v>
      </c>
      <c r="J153" s="235">
        <f>+SUM(B153:I153)</f>
        <v>785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2.5477707006369425E-3</v>
      </c>
      <c r="D154" s="125">
        <f t="shared" si="22"/>
        <v>0</v>
      </c>
      <c r="E154" s="125">
        <f t="shared" si="22"/>
        <v>4.7133757961783443E-2</v>
      </c>
      <c r="F154" s="125">
        <f t="shared" si="22"/>
        <v>0.21656050955414013</v>
      </c>
      <c r="G154" s="125">
        <f t="shared" si="22"/>
        <v>0.64331210191082799</v>
      </c>
      <c r="H154" s="125">
        <f t="shared" si="22"/>
        <v>9.0445859872611459E-2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380</v>
      </c>
      <c r="C159" s="83">
        <f t="shared" ref="C159:E159" si="23">+N159</f>
        <v>171</v>
      </c>
      <c r="D159" s="83">
        <f t="shared" si="23"/>
        <v>318</v>
      </c>
      <c r="E159" s="110">
        <f t="shared" si="23"/>
        <v>0</v>
      </c>
      <c r="F159" s="229">
        <f>+SUM(B159:E159)</f>
        <v>869</v>
      </c>
      <c r="G159" s="83">
        <f>Q159</f>
        <v>360</v>
      </c>
      <c r="H159" s="110">
        <f>R159</f>
        <v>509</v>
      </c>
      <c r="I159" s="229">
        <f>+SUM(G159:H159)</f>
        <v>869</v>
      </c>
      <c r="J159" s="34"/>
      <c r="M159" s="3">
        <v>380</v>
      </c>
      <c r="N159" s="3">
        <v>171</v>
      </c>
      <c r="O159" s="3">
        <v>318</v>
      </c>
      <c r="P159" s="3">
        <v>0</v>
      </c>
      <c r="Q159" s="3">
        <v>360</v>
      </c>
      <c r="R159" s="3">
        <v>509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0.43728423475258921</v>
      </c>
      <c r="C160" s="30">
        <f t="shared" ref="C160:E160" si="24">+IF($F$159=0,"",(C159/$F$159))</f>
        <v>0.19677790563866512</v>
      </c>
      <c r="D160" s="30">
        <f t="shared" si="24"/>
        <v>0.3659378596087457</v>
      </c>
      <c r="E160" s="113">
        <f t="shared" si="24"/>
        <v>0</v>
      </c>
      <c r="F160" s="230"/>
      <c r="G160" s="30">
        <f>+IF($I$159=0,"",(G159/$I$159))</f>
        <v>0.4142692750287687</v>
      </c>
      <c r="H160" s="113">
        <f>+IF($I$159=0,"",(H159/$I$159))</f>
        <v>0.58573072497123135</v>
      </c>
      <c r="I160" s="230"/>
      <c r="J160" s="34"/>
      <c r="M160" s="3">
        <v>413</v>
      </c>
      <c r="N160" s="3">
        <v>143</v>
      </c>
      <c r="O160" s="3">
        <v>307</v>
      </c>
      <c r="P160" s="3">
        <v>0</v>
      </c>
      <c r="Q160" s="3">
        <v>359</v>
      </c>
      <c r="R160" s="3">
        <v>504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413</v>
      </c>
      <c r="C161" s="25">
        <f t="shared" ref="C161:E161" si="25">+N160</f>
        <v>143</v>
      </c>
      <c r="D161" s="25">
        <f t="shared" si="25"/>
        <v>307</v>
      </c>
      <c r="E161" s="116">
        <f t="shared" si="25"/>
        <v>0</v>
      </c>
      <c r="F161" s="224">
        <f>+SUM(B161:E161)</f>
        <v>863</v>
      </c>
      <c r="G161" s="25">
        <f>Q160</f>
        <v>359</v>
      </c>
      <c r="H161" s="116">
        <f>R160</f>
        <v>504</v>
      </c>
      <c r="I161" s="224">
        <f>+SUM(G161:H161)</f>
        <v>863</v>
      </c>
      <c r="J161" s="34"/>
      <c r="M161" s="3">
        <v>341</v>
      </c>
      <c r="N161" s="3">
        <v>186</v>
      </c>
      <c r="O161" s="3">
        <v>416</v>
      </c>
      <c r="P161" s="3">
        <v>0</v>
      </c>
      <c r="Q161" s="3">
        <v>397</v>
      </c>
      <c r="R161" s="3">
        <v>546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0.47856315179606024</v>
      </c>
      <c r="C162" s="29">
        <f t="shared" ref="C162:E162" si="26">+IF($F$161=0,"",(C161/$F$161))</f>
        <v>0.16570104287369641</v>
      </c>
      <c r="D162" s="29">
        <f t="shared" si="26"/>
        <v>0.35573580533024335</v>
      </c>
      <c r="E162" s="119">
        <f t="shared" si="26"/>
        <v>0</v>
      </c>
      <c r="F162" s="225"/>
      <c r="G162" s="29">
        <f>+IF($I$161=0,"",(G161/$I$161))</f>
        <v>0.41599073001158748</v>
      </c>
      <c r="H162" s="119">
        <f>+IF($I$161=0,"",(H161/$I$161))</f>
        <v>0.58400926998841252</v>
      </c>
      <c r="I162" s="225"/>
      <c r="J162" s="34"/>
      <c r="M162" s="3">
        <v>363</v>
      </c>
      <c r="N162" s="3">
        <v>174</v>
      </c>
      <c r="O162" s="3">
        <v>480</v>
      </c>
      <c r="P162" s="3">
        <v>0</v>
      </c>
      <c r="Q162" s="3">
        <v>430</v>
      </c>
      <c r="R162" s="3">
        <v>587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341</v>
      </c>
      <c r="C163" s="25">
        <f t="shared" ref="C163:E163" si="27">+N161</f>
        <v>186</v>
      </c>
      <c r="D163" s="25">
        <f t="shared" si="27"/>
        <v>416</v>
      </c>
      <c r="E163" s="116">
        <f t="shared" si="27"/>
        <v>0</v>
      </c>
      <c r="F163" s="224">
        <f>+SUM(B163:E163)</f>
        <v>943</v>
      </c>
      <c r="G163" s="25">
        <f>Q161</f>
        <v>397</v>
      </c>
      <c r="H163" s="116">
        <f>R161</f>
        <v>546</v>
      </c>
      <c r="I163" s="224">
        <f>+SUM(G163:H163)</f>
        <v>943</v>
      </c>
      <c r="J163" s="34"/>
      <c r="M163" s="3">
        <v>339</v>
      </c>
      <c r="N163" s="3">
        <v>193</v>
      </c>
      <c r="O163" s="3">
        <v>499</v>
      </c>
      <c r="P163" s="3">
        <v>0</v>
      </c>
      <c r="Q163" s="3">
        <v>457</v>
      </c>
      <c r="R163" s="3">
        <v>574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0.36161187698833508</v>
      </c>
      <c r="C164" s="29">
        <f t="shared" ref="C164:E164" si="28">+IF($F$163=0,"",(C163/$F$163))</f>
        <v>0.19724284199363734</v>
      </c>
      <c r="D164" s="29">
        <f t="shared" si="28"/>
        <v>0.44114528101802758</v>
      </c>
      <c r="E164" s="119">
        <f t="shared" si="28"/>
        <v>0</v>
      </c>
      <c r="F164" s="225"/>
      <c r="G164" s="29">
        <f>+IF($I$163=0,"",(G163/$I$163))</f>
        <v>0.42099681866383881</v>
      </c>
      <c r="H164" s="119">
        <f>+IF($I$163=0,"",(H163/$I$163))</f>
        <v>0.57900318133616113</v>
      </c>
      <c r="I164" s="225"/>
      <c r="J164" s="34"/>
      <c r="M164" s="3">
        <v>201</v>
      </c>
      <c r="N164" s="3">
        <v>143</v>
      </c>
      <c r="O164" s="3">
        <v>460</v>
      </c>
      <c r="P164" s="3">
        <v>0</v>
      </c>
      <c r="Q164" s="3">
        <v>359</v>
      </c>
      <c r="R164" s="3">
        <v>445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363</v>
      </c>
      <c r="C165" s="19">
        <f t="shared" ref="C165:E165" si="29">+N162</f>
        <v>174</v>
      </c>
      <c r="D165" s="19">
        <f t="shared" si="29"/>
        <v>480</v>
      </c>
      <c r="E165" s="122">
        <f t="shared" si="29"/>
        <v>0</v>
      </c>
      <c r="F165" s="224">
        <f>+SUM(B165:E165)</f>
        <v>1017</v>
      </c>
      <c r="G165" s="25">
        <f>Q162</f>
        <v>430</v>
      </c>
      <c r="H165" s="116">
        <f>R162</f>
        <v>587</v>
      </c>
      <c r="I165" s="224">
        <f>+SUM(G165:H165)</f>
        <v>1017</v>
      </c>
      <c r="J165" s="34"/>
      <c r="M165" s="3">
        <v>187</v>
      </c>
      <c r="N165" s="3">
        <v>134</v>
      </c>
      <c r="O165" s="3">
        <v>464</v>
      </c>
      <c r="P165" s="3">
        <v>0</v>
      </c>
      <c r="Q165" s="3">
        <v>347</v>
      </c>
      <c r="R165" s="3">
        <v>438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0.35693215339233036</v>
      </c>
      <c r="C166" s="29">
        <f>+IF($F$165=0,"",(C165/$F$165))</f>
        <v>0.17109144542772861</v>
      </c>
      <c r="D166" s="29">
        <f t="shared" ref="D166:E166" si="30">+IF($F$165=0,"",(D165/$F$165))</f>
        <v>0.471976401179941</v>
      </c>
      <c r="E166" s="119">
        <f t="shared" si="30"/>
        <v>0</v>
      </c>
      <c r="F166" s="225"/>
      <c r="G166" s="29">
        <f>+IF($I$165=0,"",(G165/$I$165))</f>
        <v>0.42281219272369713</v>
      </c>
      <c r="H166" s="119">
        <f>+IF($I$165=0,"",(H165/$I$165))</f>
        <v>0.57718780727630281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339</v>
      </c>
      <c r="C167" s="19">
        <f t="shared" ref="C167:E167" si="31">+N163</f>
        <v>193</v>
      </c>
      <c r="D167" s="19">
        <f t="shared" si="31"/>
        <v>499</v>
      </c>
      <c r="E167" s="122">
        <f t="shared" si="31"/>
        <v>0</v>
      </c>
      <c r="F167" s="224">
        <f>+SUM(B167:E167)</f>
        <v>1031</v>
      </c>
      <c r="G167" s="25">
        <f>Q163</f>
        <v>457</v>
      </c>
      <c r="H167" s="116">
        <f>R163</f>
        <v>574</v>
      </c>
      <c r="I167" s="224">
        <f>+SUM(G167:H167)</f>
        <v>1031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0.32880698351115423</v>
      </c>
      <c r="C168" s="29">
        <f>+IF($F$167=0,"",(C167/$F$167))</f>
        <v>0.18719689621726479</v>
      </c>
      <c r="D168" s="29">
        <f>+IF($F$167=0,"",(D167/$F$167))</f>
        <v>0.48399612027158101</v>
      </c>
      <c r="E168" s="119">
        <f>+IF($F$167=0,"",(E167/$F$167))</f>
        <v>0</v>
      </c>
      <c r="F168" s="225"/>
      <c r="G168" s="29">
        <f>+IF($I$167=0,"",(G167/$I$167))</f>
        <v>0.44325897187196894</v>
      </c>
      <c r="H168" s="119">
        <f>+IF($I$167=0,"",(H167/$I$167))</f>
        <v>0.55674102812803106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201</v>
      </c>
      <c r="C169" s="19">
        <f t="shared" ref="C169:E169" si="32">+N164</f>
        <v>143</v>
      </c>
      <c r="D169" s="19">
        <f t="shared" si="32"/>
        <v>460</v>
      </c>
      <c r="E169" s="122">
        <f t="shared" si="32"/>
        <v>0</v>
      </c>
      <c r="F169" s="224">
        <f>+SUM(B169:E169)</f>
        <v>804</v>
      </c>
      <c r="G169" s="25">
        <f>Q164</f>
        <v>359</v>
      </c>
      <c r="H169" s="116">
        <f>R164</f>
        <v>445</v>
      </c>
      <c r="I169" s="220">
        <f>+SUM(G169:H169)</f>
        <v>804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0.25</v>
      </c>
      <c r="C170" s="29">
        <f>+IF($F$169=0,"",(C169/$F$169))</f>
        <v>0.17786069651741293</v>
      </c>
      <c r="D170" s="29">
        <f>+IF($F$169=0,"",(D169/$F$169))</f>
        <v>0.57213930348258701</v>
      </c>
      <c r="E170" s="119">
        <f>+IF($F$169=0,"",(E169/$F$169))</f>
        <v>0</v>
      </c>
      <c r="F170" s="225"/>
      <c r="G170" s="29">
        <f>+IF($I$169=0,"",(G169/$I$169))</f>
        <v>0.44651741293532338</v>
      </c>
      <c r="H170" s="119">
        <f>+IF($I$169=0,"",(H169/$I$169))</f>
        <v>0.55348258706467657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187</v>
      </c>
      <c r="C171" s="19">
        <f t="shared" ref="C171:E171" si="33">+N165</f>
        <v>134</v>
      </c>
      <c r="D171" s="19">
        <f t="shared" si="33"/>
        <v>464</v>
      </c>
      <c r="E171" s="122">
        <f t="shared" si="33"/>
        <v>0</v>
      </c>
      <c r="F171" s="235">
        <f>+SUM(B171:E171)</f>
        <v>785</v>
      </c>
      <c r="G171" s="19">
        <f>Q165</f>
        <v>347</v>
      </c>
      <c r="H171" s="122">
        <f>R165</f>
        <v>438</v>
      </c>
      <c r="I171" s="235">
        <f>+SUM(G171:H171)</f>
        <v>785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0.23821656050955414</v>
      </c>
      <c r="C172" s="127">
        <f t="shared" ref="C172:E172" si="34">+IF($F$171=0,"",(C171/$F$171))</f>
        <v>0.17070063694267515</v>
      </c>
      <c r="D172" s="127">
        <f t="shared" si="34"/>
        <v>0.59108280254777068</v>
      </c>
      <c r="E172" s="125">
        <f t="shared" si="34"/>
        <v>0</v>
      </c>
      <c r="F172" s="236"/>
      <c r="G172" s="127">
        <f>+IF($I$171=0,"",(G171/$I$171))</f>
        <v>0.44203821656050957</v>
      </c>
      <c r="H172" s="125">
        <f>+IF($I$171=0,"",(H171/$I$171))</f>
        <v>0.55796178343949043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54</v>
      </c>
      <c r="C178" s="19">
        <f t="shared" ref="C178:G178" si="35">+N178</f>
        <v>599</v>
      </c>
      <c r="D178" s="19">
        <f t="shared" si="35"/>
        <v>216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869</v>
      </c>
      <c r="I178" s="21"/>
      <c r="J178" s="21"/>
      <c r="K178" s="3"/>
      <c r="L178" s="3"/>
      <c r="M178" s="3">
        <v>54</v>
      </c>
      <c r="N178" s="3">
        <v>599</v>
      </c>
      <c r="O178" s="43">
        <v>216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6.2140391254315308E-2</v>
      </c>
      <c r="C179" s="30">
        <f t="shared" ref="C179:G179" si="36">+IF($H$178=0,"",(C178/$H$178))</f>
        <v>0.68929804372842352</v>
      </c>
      <c r="D179" s="30">
        <f t="shared" si="36"/>
        <v>0.24856156501726123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45</v>
      </c>
      <c r="N179" s="3">
        <v>405</v>
      </c>
      <c r="O179" s="43">
        <v>413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45</v>
      </c>
      <c r="C180" s="25">
        <f t="shared" ref="C180:G180" si="37">+N179</f>
        <v>405</v>
      </c>
      <c r="D180" s="25">
        <f t="shared" si="37"/>
        <v>413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863</v>
      </c>
      <c r="I180" s="20"/>
      <c r="J180" s="20"/>
      <c r="K180" s="3"/>
      <c r="L180" s="3"/>
      <c r="M180" s="3">
        <v>41</v>
      </c>
      <c r="N180" s="3">
        <v>561</v>
      </c>
      <c r="O180" s="43">
        <v>341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5.2143684820393978E-2</v>
      </c>
      <c r="C181" s="29">
        <f t="shared" ref="C181:G181" si="38">+IF($H$180=0,"",(C180/$H$180))</f>
        <v>0.46929316338354576</v>
      </c>
      <c r="D181" s="29">
        <f t="shared" si="38"/>
        <v>0.47856315179606024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40</v>
      </c>
      <c r="N181" s="3">
        <v>614</v>
      </c>
      <c r="O181" s="43">
        <v>363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41</v>
      </c>
      <c r="C182" s="25">
        <f t="shared" ref="C182:G182" si="39">+N180</f>
        <v>561</v>
      </c>
      <c r="D182" s="25">
        <f t="shared" si="39"/>
        <v>341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943</v>
      </c>
      <c r="I182" s="20"/>
      <c r="J182" s="20"/>
      <c r="K182" s="3"/>
      <c r="L182" s="3"/>
      <c r="M182" s="3">
        <v>37</v>
      </c>
      <c r="N182" s="3">
        <v>655</v>
      </c>
      <c r="O182" s="43">
        <v>339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4.3478260869565216E-2</v>
      </c>
      <c r="C183" s="29">
        <f t="shared" ref="C183:G183" si="40">+IF($H$182=0,"",(C182/$H$182))</f>
        <v>0.59490986214209973</v>
      </c>
      <c r="D183" s="29">
        <f t="shared" si="40"/>
        <v>0.36161187698833508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36</v>
      </c>
      <c r="N183" s="3">
        <v>567</v>
      </c>
      <c r="O183" s="43">
        <v>201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40</v>
      </c>
      <c r="C184" s="25">
        <f t="shared" ref="C184:G184" si="41">+N181</f>
        <v>614</v>
      </c>
      <c r="D184" s="25">
        <f t="shared" si="41"/>
        <v>363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1017</v>
      </c>
      <c r="I184" s="20"/>
      <c r="J184" s="20"/>
      <c r="K184" s="20"/>
      <c r="L184" s="20"/>
      <c r="M184" s="3">
        <v>34</v>
      </c>
      <c r="N184" s="3">
        <v>564</v>
      </c>
      <c r="O184" s="43">
        <v>187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3.9331366764995081E-2</v>
      </c>
      <c r="C185" s="29">
        <f t="shared" ref="C185:G185" si="42">+IF($H$184=0,"",(C184/$H$184))</f>
        <v>0.60373647984267453</v>
      </c>
      <c r="D185" s="29">
        <f t="shared" si="42"/>
        <v>0.35693215339233036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37</v>
      </c>
      <c r="C186" s="25">
        <f t="shared" ref="C186:G186" si="43">N182</f>
        <v>655</v>
      </c>
      <c r="D186" s="25">
        <f t="shared" si="43"/>
        <v>339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1031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3.5887487875848688E-2</v>
      </c>
      <c r="C187" s="29">
        <f t="shared" si="44"/>
        <v>0.63530552861299705</v>
      </c>
      <c r="D187" s="29">
        <f t="shared" si="44"/>
        <v>0.32880698351115423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36</v>
      </c>
      <c r="C188" s="25">
        <f t="shared" ref="C188:G188" si="45">N183</f>
        <v>567</v>
      </c>
      <c r="D188" s="25">
        <f t="shared" si="45"/>
        <v>201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804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4.4776119402985072E-2</v>
      </c>
      <c r="C189" s="29">
        <f t="shared" si="46"/>
        <v>0.70522388059701491</v>
      </c>
      <c r="D189" s="29">
        <f t="shared" si="46"/>
        <v>0.25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34</v>
      </c>
      <c r="C190" s="25">
        <f t="shared" ref="C190:G190" si="47">N184</f>
        <v>564</v>
      </c>
      <c r="D190" s="25">
        <f t="shared" si="47"/>
        <v>187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785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4.3312101910828023E-2</v>
      </c>
      <c r="C191" s="127">
        <f>+IF($H$190=0,"",(C190/$H$190))</f>
        <v>0.71847133757961779</v>
      </c>
      <c r="D191" s="127">
        <f t="shared" ref="D191:G191" si="48">+IF($H$190=0,"",(D190/$H$190))</f>
        <v>0.23821656050955414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24</v>
      </c>
      <c r="E197" s="15">
        <v>3</v>
      </c>
      <c r="F197" s="15">
        <v>0</v>
      </c>
      <c r="G197" s="15">
        <v>0</v>
      </c>
      <c r="H197" s="28">
        <v>0</v>
      </c>
      <c r="I197" s="28">
        <v>0</v>
      </c>
      <c r="J197" s="33">
        <v>1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1150</v>
      </c>
      <c r="D198" s="15">
        <v>1229</v>
      </c>
      <c r="E198" s="15">
        <v>1365</v>
      </c>
      <c r="F198" s="15">
        <v>1400</v>
      </c>
      <c r="G198" s="15">
        <v>1647</v>
      </c>
      <c r="H198" s="28">
        <v>1783</v>
      </c>
      <c r="I198" s="28">
        <v>1911</v>
      </c>
      <c r="J198" s="33">
        <v>1974</v>
      </c>
      <c r="K198" s="33">
        <v>2035</v>
      </c>
      <c r="L198" s="33">
        <v>2202</v>
      </c>
      <c r="M198" s="70">
        <v>1945</v>
      </c>
      <c r="AK198" s="1"/>
    </row>
    <row r="199" spans="1:37" ht="18.75" x14ac:dyDescent="0.25">
      <c r="A199" s="241" t="s">
        <v>5</v>
      </c>
      <c r="B199" s="242"/>
      <c r="C199" s="69">
        <v>640</v>
      </c>
      <c r="D199" s="15">
        <v>477</v>
      </c>
      <c r="E199" s="15">
        <v>461</v>
      </c>
      <c r="F199" s="15">
        <v>468</v>
      </c>
      <c r="G199" s="15">
        <v>513</v>
      </c>
      <c r="H199" s="28">
        <v>549</v>
      </c>
      <c r="I199" s="28">
        <v>502</v>
      </c>
      <c r="J199" s="33">
        <v>509</v>
      </c>
      <c r="K199" s="33">
        <v>402</v>
      </c>
      <c r="L199" s="33">
        <v>405</v>
      </c>
      <c r="M199" s="70">
        <v>306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19</v>
      </c>
      <c r="G200" s="15">
        <v>22</v>
      </c>
      <c r="H200" s="28">
        <v>5</v>
      </c>
      <c r="I200" s="28">
        <v>30</v>
      </c>
      <c r="J200" s="33">
        <v>24</v>
      </c>
      <c r="K200" s="33">
        <v>48</v>
      </c>
      <c r="L200" s="33">
        <v>32</v>
      </c>
      <c r="M200" s="70">
        <v>30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1790</v>
      </c>
      <c r="D202" s="158">
        <f t="shared" si="49"/>
        <v>1730</v>
      </c>
      <c r="E202" s="158">
        <f t="shared" si="49"/>
        <v>1829</v>
      </c>
      <c r="F202" s="158">
        <f t="shared" si="49"/>
        <v>1887</v>
      </c>
      <c r="G202" s="158">
        <f t="shared" si="49"/>
        <v>2182</v>
      </c>
      <c r="H202" s="158">
        <f t="shared" si="49"/>
        <v>2337</v>
      </c>
      <c r="I202" s="158">
        <f t="shared" si="49"/>
        <v>2443</v>
      </c>
      <c r="J202" s="158">
        <f t="shared" si="49"/>
        <v>2508</v>
      </c>
      <c r="K202" s="158">
        <f t="shared" ref="K202:L202" si="50">+SUM(K196:K201)</f>
        <v>2485</v>
      </c>
      <c r="L202" s="158">
        <f t="shared" si="50"/>
        <v>2639</v>
      </c>
      <c r="M202" s="179">
        <f>+SUM(M196:M201)</f>
        <v>2281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>
        <v>1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0.77383863080684601</v>
      </c>
      <c r="E210" s="187"/>
      <c r="F210" s="186">
        <v>0.74703149199793495</v>
      </c>
      <c r="G210" s="187"/>
      <c r="H210" s="186">
        <v>0.74329300368227247</v>
      </c>
      <c r="I210" s="186"/>
      <c r="J210" s="194">
        <v>0.65255102040816326</v>
      </c>
      <c r="K210" s="202"/>
      <c r="L210" s="186">
        <v>0.71308225966303274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0.93307839388145319</v>
      </c>
      <c r="E211" s="187"/>
      <c r="F211" s="186">
        <v>0.93382352941176472</v>
      </c>
      <c r="G211" s="187"/>
      <c r="H211" s="186">
        <v>0.91277890466531442</v>
      </c>
      <c r="I211" s="186"/>
      <c r="J211" s="194">
        <v>0.85627530364372473</v>
      </c>
      <c r="K211" s="202"/>
      <c r="L211" s="186">
        <v>0.91249999999999998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1</v>
      </c>
      <c r="E213" s="187"/>
      <c r="F213" s="186">
        <v>1</v>
      </c>
      <c r="G213" s="187"/>
      <c r="H213" s="186">
        <v>1</v>
      </c>
      <c r="I213" s="186"/>
      <c r="J213" s="194">
        <v>0.95833333333333337</v>
      </c>
      <c r="K213" s="202"/>
      <c r="L213" s="186">
        <v>0.9375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124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123</v>
      </c>
      <c r="E221" s="187"/>
      <c r="F221" s="193" t="s">
        <v>123</v>
      </c>
      <c r="G221" s="187"/>
      <c r="H221" s="193" t="s">
        <v>123</v>
      </c>
      <c r="I221" s="187"/>
      <c r="J221" s="193" t="s">
        <v>123</v>
      </c>
      <c r="K221" s="187"/>
      <c r="L221" s="193" t="s">
        <v>123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126</v>
      </c>
      <c r="E222" s="187"/>
      <c r="F222" s="193" t="s">
        <v>126</v>
      </c>
      <c r="G222" s="187"/>
      <c r="H222" s="193" t="s">
        <v>126</v>
      </c>
      <c r="I222" s="187"/>
      <c r="J222" s="193" t="s">
        <v>127</v>
      </c>
      <c r="K222" s="187"/>
      <c r="L222" s="193" t="s">
        <v>126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131</v>
      </c>
      <c r="E224" s="187"/>
      <c r="F224" s="193" t="s">
        <v>132</v>
      </c>
      <c r="G224" s="187"/>
      <c r="H224" s="193" t="s">
        <v>131</v>
      </c>
      <c r="I224" s="187"/>
      <c r="J224" s="193" t="s">
        <v>126</v>
      </c>
      <c r="K224" s="187"/>
      <c r="L224" s="193" t="s">
        <v>133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2023-09-02T05:20:44Z</dcterms:modified>
</cp:coreProperties>
</file>