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C1D2B14-F6F4-426F-8E50-46653362D7A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<sst xmlns="http://schemas.openxmlformats.org/spreadsheetml/2006/main" count="257" uniqueCount="133">
  <si>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</si>
  <si>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</si>
  <si>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</si>
  <si>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</si>
  <si>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</si>
  <si>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</si>
  <si>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</si>
  <si>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</si>
  <si>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</si>
  <si>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</si>
  <si>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</si>
  <si>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</si>
  <si>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</si>
  <si>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</si>
  <si>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</si>
  <si>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</si>
  <si>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</si>
  <si>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</si>
  <si>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</si>
  <si>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</si>
  <si>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</si>
  <si>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</si>
  <si>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</si>
  <si>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</si>
  <si>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</si>
  <si>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</si>
  <si>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</si>
  <si>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</si>
  <si>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</si>
  <si>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</si>
  <si>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</si>
  <si>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</si>
  <si>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</si>
  <si>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</si>
  <si>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</si>
  <si>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</si>
  <si>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</si>
  <si>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</si>
  <si>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</si>
  <si>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</si>
  <si>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</si>
  <si>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</si>
  <si>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</si>
  <si>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</si>
  <si>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</si>
  <si>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</si>
  <si>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</si>
  <si>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</si>
  <si>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</si>
  <si>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</si>
  <si>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</si>
  <si>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</si>
  <si>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</si>
  <si>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</si>
  <si>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</si>
  <si>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</si>
  <si>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</si>
  <si>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</si>
  <si>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</si>
  <si>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</si>
  <si>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</si>
  <si>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</si>
  <si>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</si>
  <si>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</si>
  <si>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</si>
  <si>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</si>
  <si>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</si>
  <si>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</si>
  <si>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</si>
  <si>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</si>
  <si>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</si>
  <si>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</si>
  <si>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</si>
  <si>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</si>
  <si>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</si>
  <si>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</si>
  <si>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</si>
  <si>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</si>
  <si>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</si>
  <si>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</si>
  <si>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</si>
  <si>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</si>
  <si>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</si>
  <si>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</si>
  <si>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</si>
  <si>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</si>
  <si>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</si>
  <si>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</si>
  <si>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</si>
  <si>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</si>
  <si>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</si>
  <si>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</si>
  <si>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</si>
  <si>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</si>
  <si>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</si>
  <si>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</si>
  <si>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</si>
  <si>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</si>
  <si>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</si>
  <si>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</si>
  <si>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</si>
  <si>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</si>
  <si>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</si>
  <si>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</si>
  <si>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</si>
  <si>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</si>
  <si>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</si>
  <si>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</si>
  <si>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</si>
  <si>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</si>
  <si>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</si>
  <si>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</si>
  <si>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</si>
  <si>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</si>
  <si>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</si>
  <si>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</si>
  <si>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</si>
  <si>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</si>
  <si>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</si>
  <si>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</si>
  <si>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</si>
  <si>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</si>
  <si>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</si>
  <si>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</si>
  <si>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3,5 y 4 SMMLV</t>
  </si>
  <si>
    <t>Entre 4 y 4,5 SMMLV</t>
  </si>
  <si>
    <t>Entre 2 y 2 ,5 SMMLV</t>
  </si>
  <si>
    <t>SI</t>
  </si>
  <si>
    <t>UNIVERSIDAD DE BOYACA UNIBOYACA</t>
  </si>
  <si>
    <t>NA</t>
  </si>
  <si>
    <t>Entre 1,5 y 2 SMMLV</t>
  </si>
  <si>
    <t>Entre 2,5 y 3 SMMLV</t>
  </si>
  <si>
    <t>Entre 1 y 1,5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</si>
</sst>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DE BOYACA UNIBOYACA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123</v>
      </c>
      <c r="D11" s="3">
        <v>1</v>
      </c>
      <c r="E11" s="3" t="s">
        <v>127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DE BOYACA UNIBOYACA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5258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4640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618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3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8.7733716868707623E-2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0.72127139364303183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4391</v>
      </c>
      <c r="D32" s="56">
        <v>5090</v>
      </c>
      <c r="E32" s="56">
        <v>5263</v>
      </c>
      <c r="F32" s="56">
        <v>5591</v>
      </c>
      <c r="G32" s="56">
        <v>5757</v>
      </c>
      <c r="H32" s="57">
        <v>5829</v>
      </c>
      <c r="I32" s="57">
        <v>5527</v>
      </c>
      <c r="J32" s="58">
        <v>5227</v>
      </c>
      <c r="K32" s="58">
        <v>5009</v>
      </c>
      <c r="L32" s="58">
        <v>4593</v>
      </c>
      <c r="M32" s="61">
        <v>4640</v>
      </c>
    </row>
    <row r="33" spans="1:14" ht="18.75" x14ac:dyDescent="0.25">
      <c r="A33" s="275" t="s">
        <v>24</v>
      </c>
      <c r="B33" s="276"/>
      <c r="C33" s="60">
        <v>231</v>
      </c>
      <c r="D33" s="12">
        <v>294</v>
      </c>
      <c r="E33" s="12">
        <v>363</v>
      </c>
      <c r="F33" s="12">
        <v>393</v>
      </c>
      <c r="G33" s="12">
        <v>308</v>
      </c>
      <c r="H33" s="27">
        <v>320</v>
      </c>
      <c r="I33" s="27">
        <v>326</v>
      </c>
      <c r="J33" s="32">
        <v>348</v>
      </c>
      <c r="K33" s="32">
        <v>462</v>
      </c>
      <c r="L33" s="32">
        <v>561</v>
      </c>
      <c r="M33" s="62">
        <v>618</v>
      </c>
    </row>
    <row r="34" spans="1:14" ht="19.5" thickBot="1" x14ac:dyDescent="0.3">
      <c r="A34" s="250" t="s">
        <v>8</v>
      </c>
      <c r="B34" s="251"/>
      <c r="C34" s="171">
        <f>+SUM(C32:C33)</f>
        <v>4622</v>
      </c>
      <c r="D34" s="172">
        <f t="shared" ref="D34:H34" si="0">+SUM(D32:D33)</f>
        <v>5384</v>
      </c>
      <c r="E34" s="172">
        <f t="shared" si="0"/>
        <v>5626</v>
      </c>
      <c r="F34" s="172">
        <f t="shared" si="0"/>
        <v>5984</v>
      </c>
      <c r="G34" s="172">
        <f t="shared" si="0"/>
        <v>6065</v>
      </c>
      <c r="H34" s="175">
        <f t="shared" si="0"/>
        <v>6149</v>
      </c>
      <c r="I34" s="175">
        <f>+SUM(I32:I33)</f>
        <v>5853</v>
      </c>
      <c r="J34" s="166">
        <f>+SUM(J32:J33)</f>
        <v>5575</v>
      </c>
      <c r="K34" s="166">
        <f>+SUM(K32:K33)</f>
        <v>5471</v>
      </c>
      <c r="L34" s="166">
        <f>+SUM(L32:L33)</f>
        <v>5154</v>
      </c>
      <c r="M34" s="167">
        <f>+SUM(M32:M33)</f>
        <v>5258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4391</v>
      </c>
      <c r="D41" s="15">
        <v>5090</v>
      </c>
      <c r="E41" s="15">
        <v>5263</v>
      </c>
      <c r="F41" s="15">
        <v>5591</v>
      </c>
      <c r="G41" s="15">
        <v>5757</v>
      </c>
      <c r="H41" s="28">
        <v>5829</v>
      </c>
      <c r="I41" s="28">
        <v>5527</v>
      </c>
      <c r="J41" s="33">
        <v>5227</v>
      </c>
      <c r="K41" s="33">
        <v>5009</v>
      </c>
      <c r="L41" s="33">
        <v>4593</v>
      </c>
      <c r="M41" s="70">
        <v>4640</v>
      </c>
      <c r="N41" s="42"/>
    </row>
    <row r="42" spans="1:14" ht="18.75" x14ac:dyDescent="0.25">
      <c r="A42" s="241" t="s">
        <v>5</v>
      </c>
      <c r="B42" s="242"/>
      <c r="C42" s="69">
        <v>231</v>
      </c>
      <c r="D42" s="15">
        <v>294</v>
      </c>
      <c r="E42" s="15">
        <v>363</v>
      </c>
      <c r="F42" s="15">
        <v>393</v>
      </c>
      <c r="G42" s="15">
        <v>302</v>
      </c>
      <c r="H42" s="28">
        <v>274</v>
      </c>
      <c r="I42" s="28">
        <v>267</v>
      </c>
      <c r="J42" s="33">
        <v>256</v>
      </c>
      <c r="K42" s="33">
        <v>354</v>
      </c>
      <c r="L42" s="33">
        <v>470</v>
      </c>
      <c r="M42" s="70">
        <v>556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6</v>
      </c>
      <c r="H43" s="28">
        <v>46</v>
      </c>
      <c r="I43" s="28">
        <v>59</v>
      </c>
      <c r="J43" s="33">
        <v>92</v>
      </c>
      <c r="K43" s="33">
        <v>108</v>
      </c>
      <c r="L43" s="33">
        <v>91</v>
      </c>
      <c r="M43" s="70">
        <v>62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4622</v>
      </c>
      <c r="D45" s="172">
        <f t="shared" ref="D45:I45" si="1">+SUM(D39:D44)</f>
        <v>5384</v>
      </c>
      <c r="E45" s="172">
        <f t="shared" si="1"/>
        <v>5626</v>
      </c>
      <c r="F45" s="172">
        <f t="shared" si="1"/>
        <v>5984</v>
      </c>
      <c r="G45" s="172">
        <f t="shared" si="1"/>
        <v>6065</v>
      </c>
      <c r="H45" s="175">
        <f t="shared" si="1"/>
        <v>6149</v>
      </c>
      <c r="I45" s="175">
        <f t="shared" si="1"/>
        <v>5853</v>
      </c>
      <c r="J45" s="166">
        <f>+SUM(J39:J44)</f>
        <v>5575</v>
      </c>
      <c r="K45" s="166">
        <f>+SUM(K39:K44)</f>
        <v>5471</v>
      </c>
      <c r="L45" s="166">
        <f>+SUM(L39:L44)</f>
        <v>5154</v>
      </c>
      <c r="M45" s="167">
        <f>+SUM(M39:M44)</f>
        <v>5258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184</v>
      </c>
      <c r="D51" s="15">
        <v>193</v>
      </c>
      <c r="E51" s="15">
        <v>200</v>
      </c>
      <c r="F51" s="15">
        <v>198</v>
      </c>
      <c r="G51" s="15">
        <v>184</v>
      </c>
      <c r="H51" s="28">
        <v>174</v>
      </c>
      <c r="I51" s="28">
        <v>168</v>
      </c>
      <c r="J51" s="33">
        <v>170</v>
      </c>
      <c r="K51" s="33">
        <v>183</v>
      </c>
      <c r="L51" s="33">
        <v>161</v>
      </c>
      <c r="M51" s="70">
        <v>162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12</v>
      </c>
      <c r="I52" s="28">
        <v>29</v>
      </c>
      <c r="J52" s="33">
        <v>43</v>
      </c>
      <c r="K52" s="33">
        <v>44</v>
      </c>
      <c r="L52" s="33">
        <v>48</v>
      </c>
      <c r="M52" s="70">
        <v>54</v>
      </c>
    </row>
    <row r="53" spans="1:13" ht="18.75" x14ac:dyDescent="0.25">
      <c r="A53" s="245" t="s">
        <v>47</v>
      </c>
      <c r="B53" s="246"/>
      <c r="C53" s="69">
        <v>1432</v>
      </c>
      <c r="D53" s="15">
        <v>1533</v>
      </c>
      <c r="E53" s="15">
        <v>1513</v>
      </c>
      <c r="F53" s="15">
        <v>1585</v>
      </c>
      <c r="G53" s="15">
        <v>1758</v>
      </c>
      <c r="H53" s="28">
        <v>1928</v>
      </c>
      <c r="I53" s="28">
        <v>1908</v>
      </c>
      <c r="J53" s="33">
        <v>1936</v>
      </c>
      <c r="K53" s="33">
        <v>2093</v>
      </c>
      <c r="L53" s="33">
        <v>2334</v>
      </c>
      <c r="M53" s="70">
        <v>2525</v>
      </c>
    </row>
    <row r="54" spans="1:13" ht="18.75" x14ac:dyDescent="0.25">
      <c r="A54" s="245" t="s">
        <v>48</v>
      </c>
      <c r="B54" s="246"/>
      <c r="C54" s="69">
        <v>1058</v>
      </c>
      <c r="D54" s="15">
        <v>1197</v>
      </c>
      <c r="E54" s="15">
        <v>1285</v>
      </c>
      <c r="F54" s="15">
        <v>1360</v>
      </c>
      <c r="G54" s="15">
        <v>1386</v>
      </c>
      <c r="H54" s="28">
        <v>1395</v>
      </c>
      <c r="I54" s="28">
        <v>1332</v>
      </c>
      <c r="J54" s="33">
        <v>1289</v>
      </c>
      <c r="K54" s="33">
        <v>1235</v>
      </c>
      <c r="L54" s="33">
        <v>1096</v>
      </c>
      <c r="M54" s="70">
        <v>994</v>
      </c>
    </row>
    <row r="55" spans="1:13" ht="18.75" x14ac:dyDescent="0.25">
      <c r="A55" s="245" t="s">
        <v>59</v>
      </c>
      <c r="B55" s="246"/>
      <c r="C55" s="69">
        <v>657</v>
      </c>
      <c r="D55" s="15">
        <v>675</v>
      </c>
      <c r="E55" s="15">
        <v>715</v>
      </c>
      <c r="F55" s="15">
        <v>703</v>
      </c>
      <c r="G55" s="15">
        <v>670</v>
      </c>
      <c r="H55" s="28">
        <v>648</v>
      </c>
      <c r="I55" s="28">
        <v>597</v>
      </c>
      <c r="J55" s="33">
        <v>551</v>
      </c>
      <c r="K55" s="33">
        <v>489</v>
      </c>
      <c r="L55" s="33">
        <v>381</v>
      </c>
      <c r="M55" s="70">
        <v>400</v>
      </c>
    </row>
    <row r="56" spans="1:13" ht="18.75" x14ac:dyDescent="0.25">
      <c r="A56" s="245" t="s">
        <v>49</v>
      </c>
      <c r="B56" s="246"/>
      <c r="C56" s="69">
        <v>1291</v>
      </c>
      <c r="D56" s="15">
        <v>1786</v>
      </c>
      <c r="E56" s="15">
        <v>1913</v>
      </c>
      <c r="F56" s="15">
        <v>2138</v>
      </c>
      <c r="G56" s="15">
        <v>2067</v>
      </c>
      <c r="H56" s="28">
        <v>1992</v>
      </c>
      <c r="I56" s="28">
        <v>1819</v>
      </c>
      <c r="J56" s="33">
        <v>1586</v>
      </c>
      <c r="K56" s="33">
        <v>1427</v>
      </c>
      <c r="L56" s="33">
        <v>1133</v>
      </c>
      <c r="M56" s="70">
        <v>1104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</v>
      </c>
      <c r="M58" s="74">
        <v>19</v>
      </c>
    </row>
    <row r="59" spans="1:13" ht="19.5" thickBot="1" x14ac:dyDescent="0.3">
      <c r="A59" s="250" t="s">
        <v>8</v>
      </c>
      <c r="B59" s="251"/>
      <c r="C59" s="174">
        <f>+SUM(C50:C58)</f>
        <v>4622</v>
      </c>
      <c r="D59" s="172">
        <f>+SUM(D50:D58)</f>
        <v>5384</v>
      </c>
      <c r="E59" s="172">
        <f t="shared" ref="E59:L59" si="2">+SUM(E50:E58)</f>
        <v>5626</v>
      </c>
      <c r="F59" s="172">
        <f t="shared" si="2"/>
        <v>5984</v>
      </c>
      <c r="G59" s="172">
        <f t="shared" si="2"/>
        <v>6065</v>
      </c>
      <c r="H59" s="172">
        <f t="shared" si="2"/>
        <v>6149</v>
      </c>
      <c r="I59" s="172">
        <f t="shared" si="2"/>
        <v>5853</v>
      </c>
      <c r="J59" s="172">
        <f t="shared" si="2"/>
        <v>5575</v>
      </c>
      <c r="K59" s="172">
        <f t="shared" si="2"/>
        <v>5471</v>
      </c>
      <c r="L59" s="172">
        <f t="shared" si="2"/>
        <v>5154</v>
      </c>
      <c r="M59" s="167">
        <f>+SUM(M50:M58)</f>
        <v>5258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12</v>
      </c>
      <c r="I65" s="33">
        <v>29</v>
      </c>
      <c r="J65" s="33">
        <v>43</v>
      </c>
      <c r="K65" s="32">
        <v>44</v>
      </c>
      <c r="L65" s="32">
        <v>48</v>
      </c>
      <c r="M65" s="62">
        <v>54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184</v>
      </c>
      <c r="H66" s="33">
        <v>174</v>
      </c>
      <c r="I66" s="33">
        <v>168</v>
      </c>
      <c r="J66" s="33">
        <v>170</v>
      </c>
      <c r="K66" s="32">
        <v>195</v>
      </c>
      <c r="L66" s="32">
        <v>161</v>
      </c>
      <c r="M66" s="62">
        <v>162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616</v>
      </c>
      <c r="H67" s="33">
        <v>666</v>
      </c>
      <c r="I67" s="33">
        <v>639</v>
      </c>
      <c r="J67" s="33">
        <v>631</v>
      </c>
      <c r="K67" s="32">
        <v>624</v>
      </c>
      <c r="L67" s="32">
        <v>551</v>
      </c>
      <c r="M67" s="62">
        <v>516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1440</v>
      </c>
      <c r="H68" s="33">
        <v>1377</v>
      </c>
      <c r="I68" s="33">
        <v>1275</v>
      </c>
      <c r="J68" s="33">
        <v>1201</v>
      </c>
      <c r="K68" s="32">
        <v>1080</v>
      </c>
      <c r="L68" s="32">
        <v>920</v>
      </c>
      <c r="M68" s="62">
        <v>888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54</v>
      </c>
      <c r="H70" s="33">
        <v>84</v>
      </c>
      <c r="I70" s="33">
        <v>84</v>
      </c>
      <c r="J70" s="33">
        <v>81</v>
      </c>
      <c r="K70" s="32">
        <v>82</v>
      </c>
      <c r="L70" s="32">
        <v>91</v>
      </c>
      <c r="M70" s="62">
        <v>134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2013</v>
      </c>
      <c r="H71" s="33">
        <v>1908</v>
      </c>
      <c r="I71" s="33">
        <v>1750</v>
      </c>
      <c r="J71" s="33">
        <v>1513</v>
      </c>
      <c r="K71" s="32">
        <v>1353</v>
      </c>
      <c r="L71" s="32">
        <v>1049</v>
      </c>
      <c r="M71" s="62">
        <v>979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1758</v>
      </c>
      <c r="H73" s="33">
        <v>1928</v>
      </c>
      <c r="I73" s="33">
        <v>1908</v>
      </c>
      <c r="J73" s="33">
        <v>1912</v>
      </c>
      <c r="K73" s="32">
        <v>1927</v>
      </c>
      <c r="L73" s="32">
        <v>2067</v>
      </c>
      <c r="M73" s="62">
        <v>2231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24</v>
      </c>
      <c r="K74" s="32">
        <v>166</v>
      </c>
      <c r="L74" s="32">
        <v>267</v>
      </c>
      <c r="M74" s="62">
        <v>294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6065</v>
      </c>
      <c r="H76" s="172">
        <f t="shared" si="3"/>
        <v>6149</v>
      </c>
      <c r="I76" s="172">
        <f t="shared" ref="I76:M76" si="4">+SUM(I64:I75)</f>
        <v>5853</v>
      </c>
      <c r="J76" s="172">
        <f t="shared" si="4"/>
        <v>5575</v>
      </c>
      <c r="K76" s="172">
        <f t="shared" si="4"/>
        <v>5471</v>
      </c>
      <c r="L76" s="172">
        <f t="shared" si="4"/>
        <v>5154</v>
      </c>
      <c r="M76" s="173">
        <f t="shared" si="4"/>
        <v>5258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4622</v>
      </c>
      <c r="D82" s="84">
        <v>5384</v>
      </c>
      <c r="E82" s="84">
        <v>5626</v>
      </c>
      <c r="F82" s="84">
        <v>5984</v>
      </c>
      <c r="G82" s="84">
        <v>6065</v>
      </c>
      <c r="H82" s="85">
        <v>6149</v>
      </c>
      <c r="I82" s="85">
        <v>5853</v>
      </c>
      <c r="J82" s="85">
        <v>5544</v>
      </c>
      <c r="K82" s="86">
        <v>5297</v>
      </c>
      <c r="L82" s="86">
        <v>4860</v>
      </c>
      <c r="M82" s="87">
        <v>4889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31</v>
      </c>
      <c r="K84" s="32">
        <v>174</v>
      </c>
      <c r="L84" s="32">
        <v>294</v>
      </c>
      <c r="M84" s="88">
        <v>369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4622</v>
      </c>
      <c r="D87" s="164">
        <f t="shared" ref="D87:H87" si="5">+SUM(D82:D86)</f>
        <v>5384</v>
      </c>
      <c r="E87" s="164">
        <f t="shared" si="5"/>
        <v>5626</v>
      </c>
      <c r="F87" s="164">
        <f t="shared" si="5"/>
        <v>5984</v>
      </c>
      <c r="G87" s="164">
        <f t="shared" si="5"/>
        <v>6065</v>
      </c>
      <c r="H87" s="165">
        <f t="shared" si="5"/>
        <v>6149</v>
      </c>
      <c r="I87" s="165">
        <f>+SUM(I82:I86)</f>
        <v>5853</v>
      </c>
      <c r="J87" s="165">
        <f>+SUM(J82:J86)</f>
        <v>5575</v>
      </c>
      <c r="K87" s="166">
        <f>+SUM(K82:K86)</f>
        <v>5471</v>
      </c>
      <c r="L87" s="166">
        <f>+SUM(L82:L86)</f>
        <v>5154</v>
      </c>
      <c r="M87" s="167">
        <f>+SUM(M82:M86)</f>
        <v>5258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1806</v>
      </c>
      <c r="D93" s="91">
        <v>2069</v>
      </c>
      <c r="E93" s="91">
        <v>2176</v>
      </c>
      <c r="F93" s="91">
        <v>2287</v>
      </c>
      <c r="G93" s="91">
        <v>2301</v>
      </c>
      <c r="H93" s="92">
        <v>2278</v>
      </c>
      <c r="I93" s="92">
        <v>2127</v>
      </c>
      <c r="J93" s="86">
        <v>2045</v>
      </c>
      <c r="K93" s="86">
        <v>1976</v>
      </c>
      <c r="L93" s="86">
        <v>1817</v>
      </c>
      <c r="M93" s="87">
        <v>1855</v>
      </c>
    </row>
    <row r="94" spans="1:13" ht="18.75" x14ac:dyDescent="0.25">
      <c r="A94" s="275" t="s">
        <v>35</v>
      </c>
      <c r="B94" s="276"/>
      <c r="C94" s="63">
        <v>2816</v>
      </c>
      <c r="D94" s="15">
        <v>3315</v>
      </c>
      <c r="E94" s="15">
        <v>3450</v>
      </c>
      <c r="F94" s="15">
        <v>3697</v>
      </c>
      <c r="G94" s="15">
        <v>3764</v>
      </c>
      <c r="H94" s="28">
        <v>3871</v>
      </c>
      <c r="I94" s="28">
        <v>3726</v>
      </c>
      <c r="J94" s="28">
        <v>3530</v>
      </c>
      <c r="K94" s="32">
        <v>3495</v>
      </c>
      <c r="L94" s="32">
        <v>3337</v>
      </c>
      <c r="M94" s="88">
        <v>3403</v>
      </c>
    </row>
    <row r="95" spans="1:13" ht="19.5" thickBot="1" x14ac:dyDescent="0.3">
      <c r="A95" s="250" t="s">
        <v>8</v>
      </c>
      <c r="B95" s="251"/>
      <c r="C95" s="158">
        <f>+SUM(C93:C94)</f>
        <v>4622</v>
      </c>
      <c r="D95" s="164">
        <f t="shared" ref="D95:M95" si="6">+SUM(D93:D94)</f>
        <v>5384</v>
      </c>
      <c r="E95" s="164">
        <f t="shared" si="6"/>
        <v>5626</v>
      </c>
      <c r="F95" s="164">
        <f t="shared" si="6"/>
        <v>5984</v>
      </c>
      <c r="G95" s="164">
        <f t="shared" si="6"/>
        <v>6065</v>
      </c>
      <c r="H95" s="165">
        <f t="shared" si="6"/>
        <v>6149</v>
      </c>
      <c r="I95" s="165">
        <f t="shared" si="6"/>
        <v>5853</v>
      </c>
      <c r="J95" s="165">
        <f t="shared" si="6"/>
        <v>5575</v>
      </c>
      <c r="K95" s="166">
        <f t="shared" si="6"/>
        <v>5471</v>
      </c>
      <c r="L95" s="166">
        <f t="shared" si="6"/>
        <v>5154</v>
      </c>
      <c r="M95" s="167">
        <f t="shared" si="6"/>
        <v>5258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1</v>
      </c>
      <c r="D100" s="209">
        <v>0</v>
      </c>
      <c r="E100" s="209" t="s">
        <v>129</v>
      </c>
      <c r="F100" s="209" t="s">
        <v>129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9.3290988487495036E-2</v>
      </c>
      <c r="D101" s="209">
        <v>0.10397262877779889</v>
      </c>
      <c r="E101" s="209">
        <v>0.11078140454995054</v>
      </c>
      <c r="F101" s="209">
        <v>8.7733716868707623E-2</v>
      </c>
      <c r="G101" s="210">
        <v>9.2553639040807739E-2</v>
      </c>
    </row>
    <row r="102" spans="1:10" ht="19.5" thickBot="1" x14ac:dyDescent="0.3">
      <c r="A102" s="250" t="s">
        <v>41</v>
      </c>
      <c r="B102" s="251"/>
      <c r="C102" s="162">
        <v>9.3470926771184765E-2</v>
      </c>
      <c r="D102" s="162">
        <v>0.10397262877779889</v>
      </c>
      <c r="E102" s="162">
        <v>0.11078140454995054</v>
      </c>
      <c r="F102" s="162">
        <v>8.7733716868707623E-2</v>
      </c>
      <c r="G102" s="163">
        <v>9.2553639040807739E-2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4640</v>
      </c>
      <c r="D111" s="95">
        <v>3227</v>
      </c>
      <c r="E111" s="96">
        <f t="shared" si="8"/>
        <v>0.69547413793103452</v>
      </c>
      <c r="G111" s="217" t="s">
        <v>4</v>
      </c>
      <c r="H111" s="218"/>
      <c r="I111" s="98">
        <v>24</v>
      </c>
      <c r="J111"/>
    </row>
    <row r="112" spans="1:10" ht="18.75" x14ac:dyDescent="0.25">
      <c r="A112" s="217" t="s">
        <v>5</v>
      </c>
      <c r="B112" s="249"/>
      <c r="C112" s="63">
        <f t="shared" si="7"/>
        <v>556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15</v>
      </c>
      <c r="J112"/>
    </row>
    <row r="113" spans="1:10" ht="18.75" x14ac:dyDescent="0.25">
      <c r="A113" s="217" t="s">
        <v>6</v>
      </c>
      <c r="B113" s="249"/>
      <c r="C113" s="63">
        <f t="shared" si="7"/>
        <v>62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6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5258</v>
      </c>
      <c r="D115" s="159">
        <f>+SUM(D109:D114)</f>
        <v>3227</v>
      </c>
      <c r="E115" s="160">
        <f t="shared" si="8"/>
        <v>0.61373145682769115</v>
      </c>
      <c r="G115" s="257" t="s">
        <v>8</v>
      </c>
      <c r="H115" s="292"/>
      <c r="I115" s="161">
        <f>+SUM(I109:I114)</f>
        <v>45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1479</v>
      </c>
      <c r="D123" s="303">
        <f>+C123+C124</f>
        <v>2654</v>
      </c>
      <c r="E123" s="103">
        <v>1459</v>
      </c>
      <c r="F123" s="303">
        <f>+E123+E124</f>
        <v>2633</v>
      </c>
      <c r="G123" s="67">
        <v>1143</v>
      </c>
      <c r="H123" s="305">
        <f>+G123+G124</f>
        <v>2064</v>
      </c>
    </row>
    <row r="124" spans="1:10" ht="18.75" x14ac:dyDescent="0.25">
      <c r="A124" s="227"/>
      <c r="B124" s="105">
        <v>2</v>
      </c>
      <c r="C124" s="99">
        <v>1175</v>
      </c>
      <c r="D124" s="223"/>
      <c r="E124" s="99">
        <v>1174</v>
      </c>
      <c r="F124" s="223"/>
      <c r="G124" s="99">
        <v>921</v>
      </c>
      <c r="H124" s="223"/>
    </row>
    <row r="125" spans="1:10" ht="18.75" x14ac:dyDescent="0.25">
      <c r="A125" s="226">
        <v>2017</v>
      </c>
      <c r="B125" s="106">
        <v>1</v>
      </c>
      <c r="C125" s="100">
        <v>1555</v>
      </c>
      <c r="D125" s="222">
        <f>+C125+C126</f>
        <v>2573</v>
      </c>
      <c r="E125" s="100">
        <v>1540</v>
      </c>
      <c r="F125" s="222">
        <f>+E125+E126</f>
        <v>2549</v>
      </c>
      <c r="G125" s="100">
        <v>1150</v>
      </c>
      <c r="H125" s="222">
        <f>+G125+G126</f>
        <v>1936</v>
      </c>
    </row>
    <row r="126" spans="1:10" ht="18.75" x14ac:dyDescent="0.25">
      <c r="A126" s="227"/>
      <c r="B126" s="105">
        <v>2</v>
      </c>
      <c r="C126" s="99">
        <v>1018</v>
      </c>
      <c r="D126" s="223"/>
      <c r="E126" s="99">
        <v>1009</v>
      </c>
      <c r="F126" s="223"/>
      <c r="G126" s="99">
        <v>786</v>
      </c>
      <c r="H126" s="223"/>
    </row>
    <row r="127" spans="1:10" ht="18.75" x14ac:dyDescent="0.25">
      <c r="A127" s="226">
        <v>2018</v>
      </c>
      <c r="B127" s="106">
        <v>1</v>
      </c>
      <c r="C127" s="100">
        <v>1126</v>
      </c>
      <c r="D127" s="222">
        <f>+C127+C128</f>
        <v>1988</v>
      </c>
      <c r="E127" s="100">
        <v>1121</v>
      </c>
      <c r="F127" s="222">
        <f>+E127+E128</f>
        <v>1954</v>
      </c>
      <c r="G127" s="100">
        <v>896</v>
      </c>
      <c r="H127" s="222">
        <f>+G127+G128</f>
        <v>1582</v>
      </c>
    </row>
    <row r="128" spans="1:10" ht="18.75" x14ac:dyDescent="0.25">
      <c r="A128" s="227"/>
      <c r="B128" s="105">
        <v>2</v>
      </c>
      <c r="C128" s="99">
        <v>862</v>
      </c>
      <c r="D128" s="223"/>
      <c r="E128" s="99">
        <v>833</v>
      </c>
      <c r="F128" s="223"/>
      <c r="G128" s="99">
        <v>686</v>
      </c>
      <c r="H128" s="223"/>
    </row>
    <row r="129" spans="1:28" ht="18.75" x14ac:dyDescent="0.25">
      <c r="A129" s="226">
        <v>2019</v>
      </c>
      <c r="B129" s="106">
        <v>1</v>
      </c>
      <c r="C129" s="100">
        <v>1193</v>
      </c>
      <c r="D129" s="222">
        <f>+C129+C130</f>
        <v>2206</v>
      </c>
      <c r="E129" s="100">
        <v>1207</v>
      </c>
      <c r="F129" s="222">
        <f>+E129+E130</f>
        <v>2206</v>
      </c>
      <c r="G129" s="100">
        <v>968</v>
      </c>
      <c r="H129" s="222">
        <f>+G129+G130</f>
        <v>1799</v>
      </c>
    </row>
    <row r="130" spans="1:28" ht="18.75" x14ac:dyDescent="0.25">
      <c r="A130" s="227"/>
      <c r="B130" s="105">
        <v>2</v>
      </c>
      <c r="C130" s="99">
        <v>1013</v>
      </c>
      <c r="D130" s="223"/>
      <c r="E130" s="99">
        <v>999</v>
      </c>
      <c r="F130" s="223"/>
      <c r="G130" s="99">
        <v>831</v>
      </c>
      <c r="H130" s="223"/>
    </row>
    <row r="131" spans="1:28" ht="18.75" x14ac:dyDescent="0.25">
      <c r="A131" s="226">
        <v>2022</v>
      </c>
      <c r="B131" s="106">
        <v>1</v>
      </c>
      <c r="C131" s="100">
        <v>1234</v>
      </c>
      <c r="D131" s="222">
        <f>+C131+C132</f>
        <v>2100</v>
      </c>
      <c r="E131" s="100">
        <v>1201</v>
      </c>
      <c r="F131" s="222">
        <f>+E131+E132</f>
        <v>2040</v>
      </c>
      <c r="G131" s="100">
        <v>982</v>
      </c>
      <c r="H131" s="222">
        <f>+G131+G132</f>
        <v>1617</v>
      </c>
    </row>
    <row r="132" spans="1:28" ht="18.75" x14ac:dyDescent="0.25">
      <c r="A132" s="227"/>
      <c r="B132" s="105">
        <v>2</v>
      </c>
      <c r="C132" s="99">
        <v>866</v>
      </c>
      <c r="D132" s="223"/>
      <c r="E132" s="99">
        <v>839</v>
      </c>
      <c r="F132" s="223"/>
      <c r="G132" s="99">
        <v>635</v>
      </c>
      <c r="H132" s="223"/>
    </row>
    <row r="133" spans="1:28" ht="18.75" x14ac:dyDescent="0.25">
      <c r="A133" s="226">
        <v>2021</v>
      </c>
      <c r="B133" s="106">
        <v>1</v>
      </c>
      <c r="C133" s="100">
        <v>1340</v>
      </c>
      <c r="D133" s="222">
        <f>+C133+C134</f>
        <v>2286</v>
      </c>
      <c r="E133" s="100">
        <v>1289</v>
      </c>
      <c r="F133" s="222">
        <f>+E133+E134</f>
        <v>2222</v>
      </c>
      <c r="G133" s="100">
        <v>951</v>
      </c>
      <c r="H133" s="222">
        <f>+G133+G134</f>
        <v>1635</v>
      </c>
    </row>
    <row r="134" spans="1:28" ht="18.75" x14ac:dyDescent="0.25">
      <c r="A134" s="227"/>
      <c r="B134" s="105">
        <v>2</v>
      </c>
      <c r="C134" s="99">
        <v>946</v>
      </c>
      <c r="D134" s="223"/>
      <c r="E134" s="99">
        <v>933</v>
      </c>
      <c r="F134" s="223"/>
      <c r="G134" s="99">
        <v>684</v>
      </c>
      <c r="H134" s="223"/>
    </row>
    <row r="135" spans="1:28" ht="18.75" x14ac:dyDescent="0.25">
      <c r="A135" s="254">
        <v>2022</v>
      </c>
      <c r="B135" s="107">
        <v>1</v>
      </c>
      <c r="C135" s="101">
        <v>1552</v>
      </c>
      <c r="D135" s="271">
        <f>+C135+C136</f>
        <v>2837</v>
      </c>
      <c r="E135" s="101">
        <v>1493</v>
      </c>
      <c r="F135" s="271">
        <f>+E135+E136</f>
        <v>2744</v>
      </c>
      <c r="G135" s="101">
        <v>1188</v>
      </c>
      <c r="H135" s="271">
        <f>+G135+G136</f>
        <v>2192</v>
      </c>
    </row>
    <row r="136" spans="1:28" ht="19.5" thickBot="1" x14ac:dyDescent="0.3">
      <c r="A136" s="255"/>
      <c r="B136" s="108">
        <v>2</v>
      </c>
      <c r="C136" s="102">
        <v>1285</v>
      </c>
      <c r="D136" s="272"/>
      <c r="E136" s="102">
        <v>1251</v>
      </c>
      <c r="F136" s="272"/>
      <c r="G136" s="102">
        <v>1004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235</v>
      </c>
      <c r="F141" s="110">
        <f t="shared" si="9"/>
        <v>254</v>
      </c>
      <c r="G141" s="110">
        <f t="shared" si="9"/>
        <v>306</v>
      </c>
      <c r="H141" s="110">
        <f t="shared" si="9"/>
        <v>11</v>
      </c>
      <c r="I141" s="111">
        <f t="shared" si="9"/>
        <v>0</v>
      </c>
      <c r="J141" s="229">
        <f>+SUM(B141:I141)</f>
        <v>806</v>
      </c>
      <c r="M141" s="3">
        <v>0</v>
      </c>
      <c r="N141" s="22">
        <v>0</v>
      </c>
      <c r="O141" s="22">
        <v>0</v>
      </c>
      <c r="P141" s="22">
        <v>235</v>
      </c>
      <c r="Q141" s="22">
        <v>254</v>
      </c>
      <c r="R141" s="22">
        <v>306</v>
      </c>
      <c r="S141" s="22">
        <v>11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0.29156327543424315</v>
      </c>
      <c r="F142" s="113">
        <f>+IF($J$141=0,"",(F141/$J$141))</f>
        <v>0.31513647642679898</v>
      </c>
      <c r="G142" s="113">
        <f t="shared" si="10"/>
        <v>0.37965260545905705</v>
      </c>
      <c r="H142" s="113">
        <f t="shared" si="10"/>
        <v>1.3647642679900745E-2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244</v>
      </c>
      <c r="Q142" s="22">
        <v>250</v>
      </c>
      <c r="R142" s="22">
        <v>312</v>
      </c>
      <c r="S142" s="22">
        <v>15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244</v>
      </c>
      <c r="F143" s="116">
        <f t="shared" si="11"/>
        <v>250</v>
      </c>
      <c r="G143" s="116">
        <f t="shared" si="11"/>
        <v>312</v>
      </c>
      <c r="H143" s="116">
        <f t="shared" si="11"/>
        <v>15</v>
      </c>
      <c r="I143" s="117">
        <f t="shared" si="11"/>
        <v>0</v>
      </c>
      <c r="J143" s="224">
        <f>+SUM(B143:I143)</f>
        <v>821</v>
      </c>
      <c r="M143" s="3">
        <v>0</v>
      </c>
      <c r="N143" s="22">
        <v>0</v>
      </c>
      <c r="O143" s="22">
        <v>0</v>
      </c>
      <c r="P143" s="22">
        <v>205</v>
      </c>
      <c r="Q143" s="22">
        <v>279</v>
      </c>
      <c r="R143" s="22">
        <v>349</v>
      </c>
      <c r="S143" s="22">
        <v>20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0.2971985383678441</v>
      </c>
      <c r="F144" s="119">
        <f t="shared" si="12"/>
        <v>0.30450669914738127</v>
      </c>
      <c r="G144" s="119">
        <f t="shared" si="12"/>
        <v>0.3800243605359318</v>
      </c>
      <c r="H144" s="119">
        <f t="shared" si="12"/>
        <v>1.8270401948842874E-2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180</v>
      </c>
      <c r="Q144" s="3">
        <v>249</v>
      </c>
      <c r="R144" s="3">
        <v>345</v>
      </c>
      <c r="S144" s="3">
        <v>22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205</v>
      </c>
      <c r="F145" s="116">
        <f t="shared" si="13"/>
        <v>279</v>
      </c>
      <c r="G145" s="116">
        <f t="shared" si="13"/>
        <v>349</v>
      </c>
      <c r="H145" s="116">
        <f t="shared" si="13"/>
        <v>20</v>
      </c>
      <c r="I145" s="117">
        <f t="shared" si="13"/>
        <v>0</v>
      </c>
      <c r="J145" s="224">
        <f>+SUM(B145:I145)</f>
        <v>853</v>
      </c>
      <c r="M145" s="3">
        <v>0</v>
      </c>
      <c r="N145" s="3">
        <v>0</v>
      </c>
      <c r="O145" s="3">
        <v>0</v>
      </c>
      <c r="P145" s="3">
        <v>153</v>
      </c>
      <c r="Q145" s="3">
        <v>226</v>
      </c>
      <c r="R145" s="3">
        <v>333</v>
      </c>
      <c r="S145" s="3">
        <v>21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0.2403282532239156</v>
      </c>
      <c r="F146" s="119">
        <f t="shared" si="14"/>
        <v>0.32708089097303633</v>
      </c>
      <c r="G146" s="119">
        <f t="shared" si="14"/>
        <v>0.40914419695193432</v>
      </c>
      <c r="H146" s="119">
        <f t="shared" si="14"/>
        <v>2.3446658851113716E-2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87</v>
      </c>
      <c r="Q146" s="3">
        <v>143</v>
      </c>
      <c r="R146" s="3">
        <v>269</v>
      </c>
      <c r="S146" s="3">
        <v>20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180</v>
      </c>
      <c r="F147" s="116">
        <f t="shared" si="15"/>
        <v>249</v>
      </c>
      <c r="G147" s="116">
        <f t="shared" si="15"/>
        <v>345</v>
      </c>
      <c r="H147" s="116">
        <f t="shared" si="15"/>
        <v>22</v>
      </c>
      <c r="I147" s="117">
        <f t="shared" si="15"/>
        <v>0</v>
      </c>
      <c r="J147" s="224">
        <f>+SUM(B147:I147)</f>
        <v>796</v>
      </c>
      <c r="M147" s="3">
        <v>0</v>
      </c>
      <c r="N147" s="3">
        <v>0</v>
      </c>
      <c r="O147" s="3">
        <v>0</v>
      </c>
      <c r="P147" s="3">
        <v>100</v>
      </c>
      <c r="Q147" s="3">
        <v>170</v>
      </c>
      <c r="R147" s="3">
        <v>317</v>
      </c>
      <c r="S147" s="3">
        <v>30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0.22613065326633167</v>
      </c>
      <c r="F148" s="119">
        <f t="shared" si="16"/>
        <v>0.31281407035175879</v>
      </c>
      <c r="G148" s="119">
        <f t="shared" si="16"/>
        <v>0.4334170854271357</v>
      </c>
      <c r="H148" s="119">
        <f t="shared" si="16"/>
        <v>2.7638190954773871E-2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153</v>
      </c>
      <c r="F149" s="116">
        <f t="shared" si="17"/>
        <v>226</v>
      </c>
      <c r="G149" s="116">
        <f t="shared" si="17"/>
        <v>333</v>
      </c>
      <c r="H149" s="116">
        <f t="shared" si="17"/>
        <v>21</v>
      </c>
      <c r="I149" s="117">
        <f t="shared" si="17"/>
        <v>0</v>
      </c>
      <c r="J149" s="224">
        <f>+SUM(B149:I149)</f>
        <v>733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0.208731241473397</v>
      </c>
      <c r="F150" s="119">
        <f t="shared" si="18"/>
        <v>0.30832196452933153</v>
      </c>
      <c r="G150" s="119">
        <f t="shared" si="18"/>
        <v>0.45429740791268758</v>
      </c>
      <c r="H150" s="119">
        <f t="shared" si="18"/>
        <v>2.8649386084583901E-2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87</v>
      </c>
      <c r="F151" s="116">
        <f t="shared" si="19"/>
        <v>143</v>
      </c>
      <c r="G151" s="116">
        <f t="shared" si="19"/>
        <v>269</v>
      </c>
      <c r="H151" s="116">
        <f t="shared" si="19"/>
        <v>20</v>
      </c>
      <c r="I151" s="117">
        <f t="shared" si="19"/>
        <v>0</v>
      </c>
      <c r="J151" s="224">
        <f>+SUM(B151:I151)</f>
        <v>519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0.16763005780346821</v>
      </c>
      <c r="F152" s="119">
        <f t="shared" si="20"/>
        <v>0.27552986512524086</v>
      </c>
      <c r="G152" s="119">
        <f t="shared" si="20"/>
        <v>0.51830443159922923</v>
      </c>
      <c r="H152" s="119">
        <f t="shared" si="20"/>
        <v>3.8535645472061654E-2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100</v>
      </c>
      <c r="F153" s="122">
        <f t="shared" si="21"/>
        <v>170</v>
      </c>
      <c r="G153" s="122">
        <f t="shared" si="21"/>
        <v>317</v>
      </c>
      <c r="H153" s="122">
        <f t="shared" si="21"/>
        <v>30</v>
      </c>
      <c r="I153" s="123">
        <f t="shared" si="21"/>
        <v>0</v>
      </c>
      <c r="J153" s="235">
        <f>+SUM(B153:I153)</f>
        <v>617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0.16207455429497569</v>
      </c>
      <c r="F154" s="125">
        <f t="shared" si="22"/>
        <v>0.27552674230145868</v>
      </c>
      <c r="G154" s="125">
        <f t="shared" si="22"/>
        <v>0.51377633711507298</v>
      </c>
      <c r="H154" s="125">
        <f t="shared" si="22"/>
        <v>4.8622366288492709E-2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321</v>
      </c>
      <c r="C159" s="83">
        <f t="shared" ref="C159:E159" si="23">+N159</f>
        <v>36</v>
      </c>
      <c r="D159" s="83">
        <f t="shared" si="23"/>
        <v>338</v>
      </c>
      <c r="E159" s="110">
        <f t="shared" si="23"/>
        <v>111</v>
      </c>
      <c r="F159" s="229">
        <f>+SUM(B159:E159)</f>
        <v>806</v>
      </c>
      <c r="G159" s="83">
        <f>Q159</f>
        <v>373</v>
      </c>
      <c r="H159" s="110">
        <f>R159</f>
        <v>433</v>
      </c>
      <c r="I159" s="229">
        <f>+SUM(G159:H159)</f>
        <v>806</v>
      </c>
      <c r="J159" s="34"/>
      <c r="M159" s="3">
        <v>321</v>
      </c>
      <c r="N159" s="3">
        <v>36</v>
      </c>
      <c r="O159" s="3">
        <v>338</v>
      </c>
      <c r="P159" s="3">
        <v>111</v>
      </c>
      <c r="Q159" s="3">
        <v>373</v>
      </c>
      <c r="R159" s="3">
        <v>433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0.39826302729528534</v>
      </c>
      <c r="C160" s="30">
        <f t="shared" ref="C160:E160" si="24">+IF($F$159=0,"",(C159/$F$159))</f>
        <v>4.4665012406947889E-2</v>
      </c>
      <c r="D160" s="30">
        <f t="shared" si="24"/>
        <v>0.41935483870967744</v>
      </c>
      <c r="E160" s="113">
        <f t="shared" si="24"/>
        <v>0.13771712158808933</v>
      </c>
      <c r="F160" s="230"/>
      <c r="G160" s="30">
        <f>+IF($I$159=0,"",(G159/$I$159))</f>
        <v>0.46277915632754341</v>
      </c>
      <c r="H160" s="113">
        <f>+IF($I$159=0,"",(H159/$I$159))</f>
        <v>0.53722084367245659</v>
      </c>
      <c r="I160" s="230"/>
      <c r="J160" s="34"/>
      <c r="M160" s="3">
        <v>495</v>
      </c>
      <c r="N160" s="3">
        <v>0</v>
      </c>
      <c r="O160" s="3">
        <v>326</v>
      </c>
      <c r="P160" s="3">
        <v>0</v>
      </c>
      <c r="Q160" s="3">
        <v>389</v>
      </c>
      <c r="R160" s="3">
        <v>432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495</v>
      </c>
      <c r="C161" s="25">
        <f t="shared" ref="C161:E161" si="25">+N160</f>
        <v>0</v>
      </c>
      <c r="D161" s="25">
        <f t="shared" si="25"/>
        <v>326</v>
      </c>
      <c r="E161" s="116">
        <f t="shared" si="25"/>
        <v>0</v>
      </c>
      <c r="F161" s="224">
        <f>+SUM(B161:E161)</f>
        <v>821</v>
      </c>
      <c r="G161" s="25">
        <f>Q160</f>
        <v>389</v>
      </c>
      <c r="H161" s="116">
        <f>R160</f>
        <v>432</v>
      </c>
      <c r="I161" s="224">
        <f>+SUM(G161:H161)</f>
        <v>821</v>
      </c>
      <c r="J161" s="34"/>
      <c r="M161" s="3">
        <v>285</v>
      </c>
      <c r="N161" s="3">
        <v>132</v>
      </c>
      <c r="O161" s="3">
        <v>436</v>
      </c>
      <c r="P161" s="3">
        <v>0</v>
      </c>
      <c r="Q161" s="3">
        <v>416</v>
      </c>
      <c r="R161" s="3">
        <v>437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0.60292326431181487</v>
      </c>
      <c r="C162" s="29">
        <f t="shared" ref="C162:E162" si="26">+IF($F$161=0,"",(C161/$F$161))</f>
        <v>0</v>
      </c>
      <c r="D162" s="29">
        <f t="shared" si="26"/>
        <v>0.39707673568818513</v>
      </c>
      <c r="E162" s="119">
        <f t="shared" si="26"/>
        <v>0</v>
      </c>
      <c r="F162" s="225"/>
      <c r="G162" s="29">
        <f>+IF($I$161=0,"",(G161/$I$161))</f>
        <v>0.47381242387332523</v>
      </c>
      <c r="H162" s="119">
        <f>+IF($I$161=0,"",(H161/$I$161))</f>
        <v>0.52618757612667477</v>
      </c>
      <c r="I162" s="225"/>
      <c r="J162" s="34"/>
      <c r="M162" s="3">
        <v>234</v>
      </c>
      <c r="N162" s="3">
        <v>114</v>
      </c>
      <c r="O162" s="3">
        <v>448</v>
      </c>
      <c r="P162" s="3">
        <v>0</v>
      </c>
      <c r="Q162" s="3">
        <v>392</v>
      </c>
      <c r="R162" s="3">
        <v>404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285</v>
      </c>
      <c r="C163" s="25">
        <f t="shared" ref="C163:E163" si="27">+N161</f>
        <v>132</v>
      </c>
      <c r="D163" s="25">
        <f t="shared" si="27"/>
        <v>436</v>
      </c>
      <c r="E163" s="116">
        <f t="shared" si="27"/>
        <v>0</v>
      </c>
      <c r="F163" s="224">
        <f>+SUM(B163:E163)</f>
        <v>853</v>
      </c>
      <c r="G163" s="25">
        <f>Q161</f>
        <v>416</v>
      </c>
      <c r="H163" s="116">
        <f>R161</f>
        <v>437</v>
      </c>
      <c r="I163" s="224">
        <f>+SUM(G163:H163)</f>
        <v>853</v>
      </c>
      <c r="J163" s="34"/>
      <c r="M163" s="3">
        <v>205</v>
      </c>
      <c r="N163" s="3">
        <v>112</v>
      </c>
      <c r="O163" s="3">
        <v>416</v>
      </c>
      <c r="P163" s="3">
        <v>0</v>
      </c>
      <c r="Q163" s="3">
        <v>365</v>
      </c>
      <c r="R163" s="3">
        <v>368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0.33411488862837047</v>
      </c>
      <c r="C164" s="29">
        <f t="shared" ref="C164:E164" si="28">+IF($F$163=0,"",(C163/$F$163))</f>
        <v>0.15474794841735054</v>
      </c>
      <c r="D164" s="29">
        <f t="shared" si="28"/>
        <v>0.51113716295427902</v>
      </c>
      <c r="E164" s="119">
        <f t="shared" si="28"/>
        <v>0</v>
      </c>
      <c r="F164" s="225"/>
      <c r="G164" s="29">
        <f>+IF($I$163=0,"",(G163/$I$163))</f>
        <v>0.48769050410316528</v>
      </c>
      <c r="H164" s="119">
        <f>+IF($I$163=0,"",(H163/$I$163))</f>
        <v>0.51230949589683472</v>
      </c>
      <c r="I164" s="225"/>
      <c r="J164" s="34"/>
      <c r="M164" s="3">
        <v>206</v>
      </c>
      <c r="N164" s="3">
        <v>17</v>
      </c>
      <c r="O164" s="3">
        <v>296</v>
      </c>
      <c r="P164" s="3">
        <v>0</v>
      </c>
      <c r="Q164" s="3">
        <v>257</v>
      </c>
      <c r="R164" s="3">
        <v>262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234</v>
      </c>
      <c r="C165" s="19">
        <f t="shared" ref="C165:E165" si="29">+N162</f>
        <v>114</v>
      </c>
      <c r="D165" s="19">
        <f t="shared" si="29"/>
        <v>448</v>
      </c>
      <c r="E165" s="122">
        <f t="shared" si="29"/>
        <v>0</v>
      </c>
      <c r="F165" s="224">
        <f>+SUM(B165:E165)</f>
        <v>796</v>
      </c>
      <c r="G165" s="25">
        <f>Q162</f>
        <v>392</v>
      </c>
      <c r="H165" s="116">
        <f>R162</f>
        <v>404</v>
      </c>
      <c r="I165" s="224">
        <f>+SUM(G165:H165)</f>
        <v>796</v>
      </c>
      <c r="J165" s="34"/>
      <c r="M165" s="3">
        <v>140</v>
      </c>
      <c r="N165" s="3">
        <v>96</v>
      </c>
      <c r="O165" s="3">
        <v>381</v>
      </c>
      <c r="P165" s="3">
        <v>0</v>
      </c>
      <c r="Q165" s="3">
        <v>303</v>
      </c>
      <c r="R165" s="3">
        <v>314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0.29396984924623115</v>
      </c>
      <c r="C166" s="29">
        <f>+IF($F$165=0,"",(C165/$F$165))</f>
        <v>0.14321608040201006</v>
      </c>
      <c r="D166" s="29">
        <f t="shared" ref="D166:E166" si="30">+IF($F$165=0,"",(D165/$F$165))</f>
        <v>0.56281407035175879</v>
      </c>
      <c r="E166" s="119">
        <f t="shared" si="30"/>
        <v>0</v>
      </c>
      <c r="F166" s="225"/>
      <c r="G166" s="29">
        <f>+IF($I$165=0,"",(G165/$I$165))</f>
        <v>0.49246231155778897</v>
      </c>
      <c r="H166" s="119">
        <f>+IF($I$165=0,"",(H165/$I$165))</f>
        <v>0.50753768844221103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205</v>
      </c>
      <c r="C167" s="19">
        <f t="shared" ref="C167:E167" si="31">+N163</f>
        <v>112</v>
      </c>
      <c r="D167" s="19">
        <f t="shared" si="31"/>
        <v>416</v>
      </c>
      <c r="E167" s="122">
        <f t="shared" si="31"/>
        <v>0</v>
      </c>
      <c r="F167" s="224">
        <f>+SUM(B167:E167)</f>
        <v>733</v>
      </c>
      <c r="G167" s="25">
        <f>Q163</f>
        <v>365</v>
      </c>
      <c r="H167" s="116">
        <f>R163</f>
        <v>368</v>
      </c>
      <c r="I167" s="224">
        <f>+SUM(G167:H167)</f>
        <v>733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0.27967257844474763</v>
      </c>
      <c r="C168" s="29">
        <f>+IF($F$167=0,"",(C167/$F$167))</f>
        <v>0.15279672578444747</v>
      </c>
      <c r="D168" s="29">
        <f>+IF($F$167=0,"",(D167/$F$167))</f>
        <v>0.56753069577080495</v>
      </c>
      <c r="E168" s="119">
        <f>+IF($F$167=0,"",(E167/$F$167))</f>
        <v>0</v>
      </c>
      <c r="F168" s="225"/>
      <c r="G168" s="29">
        <f>+IF($I$167=0,"",(G167/$I$167))</f>
        <v>0.49795361527967258</v>
      </c>
      <c r="H168" s="119">
        <f>+IF($I$167=0,"",(H167/$I$167))</f>
        <v>0.50204638472032748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206</v>
      </c>
      <c r="C169" s="19">
        <f t="shared" ref="C169:E169" si="32">+N164</f>
        <v>17</v>
      </c>
      <c r="D169" s="19">
        <f t="shared" si="32"/>
        <v>296</v>
      </c>
      <c r="E169" s="122">
        <f t="shared" si="32"/>
        <v>0</v>
      </c>
      <c r="F169" s="224">
        <f>+SUM(B169:E169)</f>
        <v>519</v>
      </c>
      <c r="G169" s="25">
        <f>Q164</f>
        <v>257</v>
      </c>
      <c r="H169" s="116">
        <f>R164</f>
        <v>262</v>
      </c>
      <c r="I169" s="220">
        <f>+SUM(G169:H169)</f>
        <v>519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0.39691714836223507</v>
      </c>
      <c r="C170" s="29">
        <f>+IF($F$169=0,"",(C169/$F$169))</f>
        <v>3.2755298651252408E-2</v>
      </c>
      <c r="D170" s="29">
        <f>+IF($F$169=0,"",(D169/$F$169))</f>
        <v>0.5703275529865125</v>
      </c>
      <c r="E170" s="119">
        <f>+IF($F$169=0,"",(E169/$F$169))</f>
        <v>0</v>
      </c>
      <c r="F170" s="225"/>
      <c r="G170" s="29">
        <f>+IF($I$169=0,"",(G169/$I$169))</f>
        <v>0.4951830443159923</v>
      </c>
      <c r="H170" s="119">
        <f>+IF($I$169=0,"",(H169/$I$169))</f>
        <v>0.50481695568400775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140</v>
      </c>
      <c r="C171" s="19">
        <f t="shared" ref="C171:E171" si="33">+N165</f>
        <v>96</v>
      </c>
      <c r="D171" s="19">
        <f t="shared" si="33"/>
        <v>381</v>
      </c>
      <c r="E171" s="122">
        <f t="shared" si="33"/>
        <v>0</v>
      </c>
      <c r="F171" s="235">
        <f>+SUM(B171:E171)</f>
        <v>617</v>
      </c>
      <c r="G171" s="19">
        <f>Q165</f>
        <v>303</v>
      </c>
      <c r="H171" s="122">
        <f>R165</f>
        <v>314</v>
      </c>
      <c r="I171" s="235">
        <f>+SUM(G171:H171)</f>
        <v>617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0.22690437601296595</v>
      </c>
      <c r="C172" s="127">
        <f t="shared" ref="C172:E172" si="34">+IF($F$171=0,"",(C171/$F$171))</f>
        <v>0.15559157212317667</v>
      </c>
      <c r="D172" s="127">
        <f t="shared" si="34"/>
        <v>0.61750405186385737</v>
      </c>
      <c r="E172" s="125">
        <f t="shared" si="34"/>
        <v>0</v>
      </c>
      <c r="F172" s="236"/>
      <c r="G172" s="127">
        <f>+IF($I$171=0,"",(G171/$I$171))</f>
        <v>0.49108589951377635</v>
      </c>
      <c r="H172" s="125">
        <f>+IF($I$171=0,"",(H171/$I$171))</f>
        <v>0.50891410048622365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806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806</v>
      </c>
      <c r="I178" s="21"/>
      <c r="J178" s="21"/>
      <c r="K178" s="3"/>
      <c r="L178" s="3"/>
      <c r="M178" s="3">
        <v>0</v>
      </c>
      <c r="N178" s="3">
        <v>806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326</v>
      </c>
      <c r="N179" s="3">
        <v>495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326</v>
      </c>
      <c r="C180" s="25">
        <f t="shared" ref="C180:G180" si="37">+N179</f>
        <v>495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821</v>
      </c>
      <c r="I180" s="20"/>
      <c r="J180" s="20"/>
      <c r="K180" s="3"/>
      <c r="L180" s="3"/>
      <c r="M180" s="3">
        <v>168</v>
      </c>
      <c r="N180" s="3">
        <v>684</v>
      </c>
      <c r="O180" s="43">
        <v>0</v>
      </c>
      <c r="P180" s="43">
        <v>0</v>
      </c>
      <c r="Q180" s="43">
        <v>1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0.39707673568818513</v>
      </c>
      <c r="C181" s="29">
        <f t="shared" ref="C181:G181" si="38">+IF($H$180=0,"",(C180/$H$180))</f>
        <v>0.60292326431181487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159</v>
      </c>
      <c r="N181" s="3">
        <v>637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168</v>
      </c>
      <c r="C182" s="25">
        <f t="shared" ref="C182:G182" si="39">+N180</f>
        <v>684</v>
      </c>
      <c r="D182" s="25">
        <f t="shared" si="39"/>
        <v>0</v>
      </c>
      <c r="E182" s="25">
        <f t="shared" si="39"/>
        <v>0</v>
      </c>
      <c r="F182" s="25">
        <f t="shared" si="39"/>
        <v>1</v>
      </c>
      <c r="G182" s="116">
        <f t="shared" si="39"/>
        <v>0</v>
      </c>
      <c r="H182" s="224">
        <f>+SUM(B182:G182)</f>
        <v>853</v>
      </c>
      <c r="I182" s="20"/>
      <c r="J182" s="20"/>
      <c r="K182" s="3"/>
      <c r="L182" s="3"/>
      <c r="M182" s="3">
        <v>152</v>
      </c>
      <c r="N182" s="3">
        <v>516</v>
      </c>
      <c r="O182" s="43">
        <v>65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0.19695193434935521</v>
      </c>
      <c r="C183" s="29">
        <f t="shared" ref="C183:G183" si="40">+IF($H$182=0,"",(C182/$H$182))</f>
        <v>0.8018757327080891</v>
      </c>
      <c r="D183" s="29">
        <f t="shared" si="40"/>
        <v>0</v>
      </c>
      <c r="E183" s="29">
        <f t="shared" si="40"/>
        <v>0</v>
      </c>
      <c r="F183" s="29">
        <f t="shared" si="40"/>
        <v>1.1723329425556857E-3</v>
      </c>
      <c r="G183" s="119">
        <f t="shared" si="40"/>
        <v>0</v>
      </c>
      <c r="H183" s="225"/>
      <c r="I183" s="20"/>
      <c r="J183" s="20"/>
      <c r="K183" s="20"/>
      <c r="L183" s="20"/>
      <c r="M183" s="3">
        <v>131</v>
      </c>
      <c r="N183" s="3">
        <v>388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159</v>
      </c>
      <c r="C184" s="25">
        <f t="shared" ref="C184:G184" si="41">+N181</f>
        <v>637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796</v>
      </c>
      <c r="I184" s="20"/>
      <c r="J184" s="20"/>
      <c r="K184" s="20"/>
      <c r="L184" s="20"/>
      <c r="M184" s="3">
        <v>137</v>
      </c>
      <c r="N184" s="3">
        <v>400</v>
      </c>
      <c r="O184" s="43">
        <v>80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0.19974874371859297</v>
      </c>
      <c r="C185" s="29">
        <f t="shared" ref="C185:G185" si="42">+IF($H$184=0,"",(C184/$H$184))</f>
        <v>0.80025125628140703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152</v>
      </c>
      <c r="C186" s="25">
        <f t="shared" ref="C186:G186" si="43">N182</f>
        <v>516</v>
      </c>
      <c r="D186" s="25">
        <f t="shared" si="43"/>
        <v>65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733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0.20736698499317871</v>
      </c>
      <c r="C187" s="29">
        <f t="shared" si="44"/>
        <v>0.70395634379263305</v>
      </c>
      <c r="D187" s="29">
        <f t="shared" si="44"/>
        <v>8.8676671214188263E-2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131</v>
      </c>
      <c r="C188" s="25">
        <f t="shared" ref="C188:G188" si="45">N183</f>
        <v>388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519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0.25240847784200388</v>
      </c>
      <c r="C189" s="29">
        <f t="shared" si="46"/>
        <v>0.74759152215799618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137</v>
      </c>
      <c r="C190" s="25">
        <f t="shared" ref="C190:G190" si="47">N184</f>
        <v>400</v>
      </c>
      <c r="D190" s="25">
        <f t="shared" si="47"/>
        <v>80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617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0.22204213938411668</v>
      </c>
      <c r="C191" s="127">
        <f>+IF($H$190=0,"",(C190/$H$190))</f>
        <v>0.64829821717990277</v>
      </c>
      <c r="D191" s="127">
        <f t="shared" ref="D191:G191" si="48">+IF($H$190=0,"",(D190/$H$190))</f>
        <v>0.12965964343598055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1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388</v>
      </c>
      <c r="D198" s="15">
        <v>436</v>
      </c>
      <c r="E198" s="15">
        <v>500</v>
      </c>
      <c r="F198" s="15">
        <v>484</v>
      </c>
      <c r="G198" s="15">
        <v>602</v>
      </c>
      <c r="H198" s="28">
        <v>693</v>
      </c>
      <c r="I198" s="28">
        <v>461</v>
      </c>
      <c r="J198" s="33">
        <v>951</v>
      </c>
      <c r="K198" s="33">
        <v>435</v>
      </c>
      <c r="L198" s="33">
        <v>1394</v>
      </c>
      <c r="M198" s="70">
        <v>732</v>
      </c>
      <c r="AK198" s="1"/>
    </row>
    <row r="199" spans="1:37" ht="18.75" x14ac:dyDescent="0.25">
      <c r="A199" s="241" t="s">
        <v>5</v>
      </c>
      <c r="B199" s="242"/>
      <c r="C199" s="69">
        <v>314</v>
      </c>
      <c r="D199" s="15">
        <v>223</v>
      </c>
      <c r="E199" s="15">
        <v>890</v>
      </c>
      <c r="F199" s="15">
        <v>373</v>
      </c>
      <c r="G199" s="15">
        <v>419</v>
      </c>
      <c r="H199" s="28">
        <v>341</v>
      </c>
      <c r="I199" s="28">
        <v>238</v>
      </c>
      <c r="J199" s="33">
        <v>513</v>
      </c>
      <c r="K199" s="33">
        <v>163</v>
      </c>
      <c r="L199" s="33">
        <v>928</v>
      </c>
      <c r="M199" s="70">
        <v>220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2</v>
      </c>
      <c r="H200" s="28">
        <v>0</v>
      </c>
      <c r="I200" s="28">
        <v>1</v>
      </c>
      <c r="J200" s="33">
        <v>37</v>
      </c>
      <c r="K200" s="33">
        <v>7</v>
      </c>
      <c r="L200" s="33">
        <v>50</v>
      </c>
      <c r="M200" s="70">
        <v>19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702</v>
      </c>
      <c r="D202" s="158">
        <f t="shared" si="49"/>
        <v>659</v>
      </c>
      <c r="E202" s="158">
        <f t="shared" si="49"/>
        <v>1390</v>
      </c>
      <c r="F202" s="158">
        <f t="shared" si="49"/>
        <v>857</v>
      </c>
      <c r="G202" s="158">
        <f t="shared" si="49"/>
        <v>1023</v>
      </c>
      <c r="H202" s="158">
        <f t="shared" si="49"/>
        <v>1034</v>
      </c>
      <c r="I202" s="158">
        <f t="shared" si="49"/>
        <v>700</v>
      </c>
      <c r="J202" s="158">
        <f t="shared" si="49"/>
        <v>1502</v>
      </c>
      <c r="K202" s="158">
        <f t="shared" ref="K202:L202" si="50">+SUM(K196:K201)</f>
        <v>605</v>
      </c>
      <c r="L202" s="158">
        <f t="shared" si="50"/>
        <v>2372</v>
      </c>
      <c r="M202" s="179">
        <f>+SUM(M196:M201)</f>
        <v>971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0.7024952015355086</v>
      </c>
      <c r="E210" s="187"/>
      <c r="F210" s="186">
        <v>0.68976897689768979</v>
      </c>
      <c r="G210" s="187"/>
      <c r="H210" s="186">
        <v>0.69329896907216493</v>
      </c>
      <c r="I210" s="186"/>
      <c r="J210" s="194">
        <v>0.6097560975609756</v>
      </c>
      <c r="K210" s="202"/>
      <c r="L210" s="186">
        <v>0.72127139364303183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0.84892086330935257</v>
      </c>
      <c r="E211" s="187"/>
      <c r="F211" s="186">
        <v>0.83235294117647063</v>
      </c>
      <c r="G211" s="187"/>
      <c r="H211" s="186">
        <v>0.75</v>
      </c>
      <c r="I211" s="186"/>
      <c r="J211" s="194">
        <v>0.78192534381139489</v>
      </c>
      <c r="K211" s="202"/>
      <c r="L211" s="186">
        <v>0.85802469135802473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1</v>
      </c>
      <c r="E213" s="187"/>
      <c r="F213" s="186" t="s">
        <v>66</v>
      </c>
      <c r="G213" s="187"/>
      <c r="H213" s="186">
        <v>1</v>
      </c>
      <c r="I213" s="186"/>
      <c r="J213" s="194">
        <v>0.89189189189189189</v>
      </c>
      <c r="K213" s="202"/>
      <c r="L213" s="186">
        <v>0.8571428571428571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130</v>
      </c>
      <c r="G221" s="187"/>
      <c r="H221" s="193" t="s">
        <v>126</v>
      </c>
      <c r="I221" s="187"/>
      <c r="J221" s="193" t="s">
        <v>130</v>
      </c>
      <c r="K221" s="187"/>
      <c r="L221" s="193" t="s">
        <v>130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131</v>
      </c>
      <c r="E222" s="187"/>
      <c r="F222" s="193" t="s">
        <v>126</v>
      </c>
      <c r="G222" s="187"/>
      <c r="H222" s="193" t="s">
        <v>126</v>
      </c>
      <c r="I222" s="187"/>
      <c r="J222" s="193" t="s">
        <v>126</v>
      </c>
      <c r="K222" s="187"/>
      <c r="L222" s="193" t="s">
        <v>131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132</v>
      </c>
      <c r="E224" s="187"/>
      <c r="F224" s="193" t="s">
        <v>66</v>
      </c>
      <c r="G224" s="187"/>
      <c r="H224" s="193" t="s">
        <v>66</v>
      </c>
      <c r="I224" s="187"/>
      <c r="J224" s="193" t="s">
        <v>124</v>
      </c>
      <c r="K224" s="187"/>
      <c r="L224" s="193" t="s">
        <v>125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2023-09-02T04:05:07Z</dcterms:modified>
</cp:coreProperties>
</file>