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02B02820-80AA-4F9D-A7E4-9166DB61561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<sst xmlns="http://schemas.openxmlformats.org/spreadsheetml/2006/main" count="253" uniqueCount="134">
  <si>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</si>
  <si>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</si>
  <si>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</si>
  <si>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</si>
  <si>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</si>
  <si>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</si>
  <si>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</si>
  <si>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</si>
  <si>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</si>
  <si>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</si>
  <si>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</si>
  <si>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</si>
  <si>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</si>
  <si>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</si>
  <si>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</si>
  <si>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</si>
  <si>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</si>
  <si>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</si>
  <si>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</si>
  <si>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</si>
  <si>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</si>
  <si>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</si>
  <si>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</si>
  <si>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</si>
  <si>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</si>
  <si>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</si>
  <si>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</si>
  <si>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</si>
  <si>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</si>
  <si>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</si>
  <si>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</si>
  <si>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</si>
  <si>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</si>
  <si>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</si>
  <si>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</si>
  <si>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</si>
  <si>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</si>
  <si>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</si>
  <si>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</si>
  <si>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</si>
  <si>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</si>
  <si>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</si>
  <si>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</si>
  <si>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</si>
  <si>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</si>
  <si>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</si>
  <si>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</si>
  <si>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</si>
  <si>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</si>
  <si>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</si>
  <si>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</si>
  <si>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</si>
  <si>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</si>
  <si>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</si>
  <si>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</si>
  <si>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</si>
  <si>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</si>
  <si>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</si>
  <si>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</si>
  <si>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</si>
  <si>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</si>
  <si>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</si>
  <si>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</si>
  <si>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</si>
  <si>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</si>
  <si>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</si>
  <si>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</si>
  <si>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</si>
  <si>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</si>
  <si>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</si>
  <si>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</si>
  <si>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</si>
  <si>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</si>
  <si>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</si>
  <si>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</si>
  <si>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</si>
  <si>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</si>
  <si>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</si>
  <si>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</si>
  <si>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</si>
  <si>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</si>
  <si>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</si>
  <si>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</si>
  <si>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</si>
  <si>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</si>
  <si>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</si>
  <si>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</si>
  <si>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</si>
  <si>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</si>
  <si>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</si>
  <si>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</si>
  <si>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</si>
  <si>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</si>
  <si>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</si>
  <si>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</si>
  <si>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</si>
  <si>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</si>
  <si>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</si>
  <si>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</si>
  <si>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</si>
  <si>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</si>
  <si>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</si>
  <si>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</si>
  <si>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</si>
  <si>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</si>
  <si>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</si>
  <si>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</si>
  <si>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</si>
  <si>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</si>
  <si>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</si>
  <si>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</si>
  <si>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</si>
  <si>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</si>
  <si>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</si>
  <si>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</si>
  <si>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</si>
  <si>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</si>
  <si>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</si>
  <si>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</si>
  <si>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</si>
  <si>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</si>
  <si>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</si>
  <si>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</si>
  <si>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U</t>
  </si>
  <si>
    <t>Entre 3,5 y 4 SMMLV</t>
  </si>
  <si>
    <t>Entre 4 y 4,5 SMMLV</t>
  </si>
  <si>
    <t>Entre 2 y 2 ,5 SMMLV</t>
  </si>
  <si>
    <t>Entre 1,5 y 2 SMMLV</t>
  </si>
  <si>
    <t>UNIVERSIDAD DE LA SALLE</t>
  </si>
  <si>
    <t>SI</t>
  </si>
  <si>
    <t>Entre 3 y 3,5 SMMLV</t>
  </si>
  <si>
    <t>Entre 7 y 8 SMMLV</t>
  </si>
  <si>
    <t>Entre 8 y 9 SMMLV</t>
  </si>
  <si>
    <t>Entre 9 y 11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</si>
</sst>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LA SALLE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123</v>
      </c>
      <c r="D11" s="3">
        <v>1</v>
      </c>
      <c r="E11" s="3" t="s">
        <v>129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LA SALLE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9013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7919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1094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71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7.2662462297778993E-2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0.77703604806408544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14807</v>
      </c>
      <c r="D32" s="56">
        <v>14933</v>
      </c>
      <c r="E32" s="56">
        <v>14652</v>
      </c>
      <c r="F32" s="56">
        <v>14806</v>
      </c>
      <c r="G32" s="56">
        <v>14804</v>
      </c>
      <c r="H32" s="57">
        <v>13737</v>
      </c>
      <c r="I32" s="57">
        <v>12437</v>
      </c>
      <c r="J32" s="58">
        <v>11283</v>
      </c>
      <c r="K32" s="58">
        <v>9637</v>
      </c>
      <c r="L32" s="58">
        <v>8520</v>
      </c>
      <c r="M32" s="61">
        <v>7919</v>
      </c>
    </row>
    <row r="33" spans="1:14" ht="18.75" x14ac:dyDescent="0.25">
      <c r="A33" s="245" t="s">
        <v>24</v>
      </c>
      <c r="B33" s="246"/>
      <c r="C33" s="60">
        <v>860</v>
      </c>
      <c r="D33" s="12">
        <v>929</v>
      </c>
      <c r="E33" s="12">
        <v>888</v>
      </c>
      <c r="F33" s="12">
        <v>949</v>
      </c>
      <c r="G33" s="12">
        <v>834</v>
      </c>
      <c r="H33" s="27">
        <v>727</v>
      </c>
      <c r="I33" s="27">
        <v>654</v>
      </c>
      <c r="J33" s="32">
        <v>691</v>
      </c>
      <c r="K33" s="32">
        <v>741</v>
      </c>
      <c r="L33" s="32">
        <v>992</v>
      </c>
      <c r="M33" s="62">
        <v>1094</v>
      </c>
    </row>
    <row r="34" spans="1:14" ht="19.5" thickBot="1" x14ac:dyDescent="0.3">
      <c r="A34" s="249" t="s">
        <v>8</v>
      </c>
      <c r="B34" s="250"/>
      <c r="C34" s="171">
        <f>+SUM(C32:C33)</f>
        <v>15667</v>
      </c>
      <c r="D34" s="172">
        <f t="shared" ref="D34:H34" si="0">+SUM(D32:D33)</f>
        <v>15862</v>
      </c>
      <c r="E34" s="172">
        <f t="shared" si="0"/>
        <v>15540</v>
      </c>
      <c r="F34" s="172">
        <f t="shared" si="0"/>
        <v>15755</v>
      </c>
      <c r="G34" s="172">
        <f t="shared" si="0"/>
        <v>15638</v>
      </c>
      <c r="H34" s="175">
        <f t="shared" si="0"/>
        <v>14464</v>
      </c>
      <c r="I34" s="175">
        <f>+SUM(I32:I33)</f>
        <v>13091</v>
      </c>
      <c r="J34" s="166">
        <f>+SUM(J32:J33)</f>
        <v>11974</v>
      </c>
      <c r="K34" s="166">
        <f>+SUM(K32:K33)</f>
        <v>10378</v>
      </c>
      <c r="L34" s="166">
        <f>+SUM(L32:L33)</f>
        <v>9512</v>
      </c>
      <c r="M34" s="167">
        <f>+SUM(M32:M33)</f>
        <v>9013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3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14807</v>
      </c>
      <c r="D41" s="15">
        <v>14933</v>
      </c>
      <c r="E41" s="15">
        <v>14652</v>
      </c>
      <c r="F41" s="15">
        <v>14806</v>
      </c>
      <c r="G41" s="15">
        <v>14804</v>
      </c>
      <c r="H41" s="28">
        <v>13737</v>
      </c>
      <c r="I41" s="28">
        <v>12437</v>
      </c>
      <c r="J41" s="33">
        <v>11283</v>
      </c>
      <c r="K41" s="33">
        <v>9637</v>
      </c>
      <c r="L41" s="33">
        <v>8520</v>
      </c>
      <c r="M41" s="70">
        <v>7916</v>
      </c>
      <c r="N41" s="42"/>
    </row>
    <row r="42" spans="1:14" ht="18.75" x14ac:dyDescent="0.25">
      <c r="A42" s="233" t="s">
        <v>5</v>
      </c>
      <c r="B42" s="234"/>
      <c r="C42" s="69">
        <v>402</v>
      </c>
      <c r="D42" s="15">
        <v>359</v>
      </c>
      <c r="E42" s="15">
        <v>292</v>
      </c>
      <c r="F42" s="15">
        <v>388</v>
      </c>
      <c r="G42" s="15">
        <v>306</v>
      </c>
      <c r="H42" s="28">
        <v>272</v>
      </c>
      <c r="I42" s="28">
        <v>242</v>
      </c>
      <c r="J42" s="33">
        <v>294</v>
      </c>
      <c r="K42" s="33">
        <v>320</v>
      </c>
      <c r="L42" s="33">
        <v>379</v>
      </c>
      <c r="M42" s="70">
        <v>305</v>
      </c>
      <c r="N42" s="42"/>
    </row>
    <row r="43" spans="1:14" ht="18.75" x14ac:dyDescent="0.25">
      <c r="A43" s="233" t="s">
        <v>6</v>
      </c>
      <c r="B43" s="234"/>
      <c r="C43" s="69">
        <v>458</v>
      </c>
      <c r="D43" s="15">
        <v>553</v>
      </c>
      <c r="E43" s="15">
        <v>555</v>
      </c>
      <c r="F43" s="15">
        <v>505</v>
      </c>
      <c r="G43" s="15">
        <v>461</v>
      </c>
      <c r="H43" s="28">
        <v>383</v>
      </c>
      <c r="I43" s="28">
        <v>333</v>
      </c>
      <c r="J43" s="33">
        <v>305</v>
      </c>
      <c r="K43" s="33">
        <v>314</v>
      </c>
      <c r="L43" s="33">
        <v>470</v>
      </c>
      <c r="M43" s="70">
        <v>645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17</v>
      </c>
      <c r="E44" s="15">
        <v>41</v>
      </c>
      <c r="F44" s="15">
        <v>56</v>
      </c>
      <c r="G44" s="15">
        <v>67</v>
      </c>
      <c r="H44" s="28">
        <v>72</v>
      </c>
      <c r="I44" s="28">
        <v>79</v>
      </c>
      <c r="J44" s="33">
        <v>92</v>
      </c>
      <c r="K44" s="33">
        <v>107</v>
      </c>
      <c r="L44" s="33">
        <v>143</v>
      </c>
      <c r="M44" s="70">
        <v>144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15667</v>
      </c>
      <c r="D45" s="172">
        <f t="shared" ref="D45:I45" si="1">+SUM(D39:D44)</f>
        <v>15862</v>
      </c>
      <c r="E45" s="172">
        <f t="shared" si="1"/>
        <v>15540</v>
      </c>
      <c r="F45" s="172">
        <f t="shared" si="1"/>
        <v>15755</v>
      </c>
      <c r="G45" s="172">
        <f t="shared" si="1"/>
        <v>15638</v>
      </c>
      <c r="H45" s="175">
        <f t="shared" si="1"/>
        <v>14464</v>
      </c>
      <c r="I45" s="175">
        <f t="shared" si="1"/>
        <v>13091</v>
      </c>
      <c r="J45" s="166">
        <f>+SUM(J39:J44)</f>
        <v>11974</v>
      </c>
      <c r="K45" s="166">
        <f>+SUM(K39:K44)</f>
        <v>10378</v>
      </c>
      <c r="L45" s="166">
        <f>+SUM(L39:L44)</f>
        <v>9512</v>
      </c>
      <c r="M45" s="167">
        <f>+SUM(M39:M44)</f>
        <v>9013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1584</v>
      </c>
      <c r="D50" s="64">
        <v>1460</v>
      </c>
      <c r="E50" s="64">
        <v>1408</v>
      </c>
      <c r="F50" s="64">
        <v>1356</v>
      </c>
      <c r="G50" s="64">
        <v>1337</v>
      </c>
      <c r="H50" s="65">
        <v>1358</v>
      </c>
      <c r="I50" s="65">
        <v>1338</v>
      </c>
      <c r="J50" s="66">
        <v>1325</v>
      </c>
      <c r="K50" s="66">
        <v>1282</v>
      </c>
      <c r="L50" s="66">
        <v>1268</v>
      </c>
      <c r="M50" s="68">
        <v>1209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1532</v>
      </c>
      <c r="D52" s="15">
        <v>1593</v>
      </c>
      <c r="E52" s="15">
        <v>1552</v>
      </c>
      <c r="F52" s="15">
        <v>1576</v>
      </c>
      <c r="G52" s="15">
        <v>1556</v>
      </c>
      <c r="H52" s="28">
        <v>1403</v>
      </c>
      <c r="I52" s="28">
        <v>1262</v>
      </c>
      <c r="J52" s="33">
        <v>1144</v>
      </c>
      <c r="K52" s="33">
        <v>1084</v>
      </c>
      <c r="L52" s="33">
        <v>1077</v>
      </c>
      <c r="M52" s="70">
        <v>1251</v>
      </c>
    </row>
    <row r="53" spans="1:13" ht="18.75" x14ac:dyDescent="0.25">
      <c r="A53" s="279" t="s">
        <v>47</v>
      </c>
      <c r="B53" s="280"/>
      <c r="C53" s="69">
        <v>328</v>
      </c>
      <c r="D53" s="15">
        <v>306</v>
      </c>
      <c r="E53" s="15">
        <v>272</v>
      </c>
      <c r="F53" s="15">
        <v>283</v>
      </c>
      <c r="G53" s="15">
        <v>304</v>
      </c>
      <c r="H53" s="28">
        <v>297</v>
      </c>
      <c r="I53" s="28">
        <v>330</v>
      </c>
      <c r="J53" s="33">
        <v>354</v>
      </c>
      <c r="K53" s="33">
        <v>350</v>
      </c>
      <c r="L53" s="33">
        <v>357</v>
      </c>
      <c r="M53" s="70">
        <v>356</v>
      </c>
    </row>
    <row r="54" spans="1:13" ht="18.75" x14ac:dyDescent="0.25">
      <c r="A54" s="279" t="s">
        <v>48</v>
      </c>
      <c r="B54" s="280"/>
      <c r="C54" s="69">
        <v>1195</v>
      </c>
      <c r="D54" s="15">
        <v>1132</v>
      </c>
      <c r="E54" s="15">
        <v>1062</v>
      </c>
      <c r="F54" s="15">
        <v>1073</v>
      </c>
      <c r="G54" s="15">
        <v>959</v>
      </c>
      <c r="H54" s="28">
        <v>857</v>
      </c>
      <c r="I54" s="28">
        <v>839</v>
      </c>
      <c r="J54" s="33">
        <v>736</v>
      </c>
      <c r="K54" s="33">
        <v>678</v>
      </c>
      <c r="L54" s="33">
        <v>620</v>
      </c>
      <c r="M54" s="70">
        <v>503</v>
      </c>
    </row>
    <row r="55" spans="1:13" ht="18.75" x14ac:dyDescent="0.25">
      <c r="A55" s="279" t="s">
        <v>59</v>
      </c>
      <c r="B55" s="280"/>
      <c r="C55" s="69">
        <v>7280</v>
      </c>
      <c r="D55" s="15">
        <v>7242</v>
      </c>
      <c r="E55" s="15">
        <v>6847</v>
      </c>
      <c r="F55" s="15">
        <v>6592</v>
      </c>
      <c r="G55" s="15">
        <v>6261</v>
      </c>
      <c r="H55" s="28">
        <v>5551</v>
      </c>
      <c r="I55" s="28">
        <v>4824</v>
      </c>
      <c r="J55" s="33">
        <v>4346</v>
      </c>
      <c r="K55" s="33">
        <v>3743</v>
      </c>
      <c r="L55" s="33">
        <v>3272</v>
      </c>
      <c r="M55" s="70">
        <v>2871</v>
      </c>
    </row>
    <row r="56" spans="1:13" ht="18.75" x14ac:dyDescent="0.25">
      <c r="A56" s="279" t="s">
        <v>49</v>
      </c>
      <c r="B56" s="280"/>
      <c r="C56" s="69">
        <v>3699</v>
      </c>
      <c r="D56" s="15">
        <v>4040</v>
      </c>
      <c r="E56" s="15">
        <v>4263</v>
      </c>
      <c r="F56" s="15">
        <v>4701</v>
      </c>
      <c r="G56" s="15">
        <v>5010</v>
      </c>
      <c r="H56" s="28">
        <v>4793</v>
      </c>
      <c r="I56" s="28">
        <v>4303</v>
      </c>
      <c r="J56" s="33">
        <v>3873</v>
      </c>
      <c r="K56" s="33">
        <v>3083</v>
      </c>
      <c r="L56" s="33">
        <v>2625</v>
      </c>
      <c r="M56" s="70">
        <v>2276</v>
      </c>
    </row>
    <row r="57" spans="1:13" ht="18.75" x14ac:dyDescent="0.25">
      <c r="A57" s="279" t="s">
        <v>28</v>
      </c>
      <c r="B57" s="280"/>
      <c r="C57" s="69">
        <v>49</v>
      </c>
      <c r="D57" s="15">
        <v>89</v>
      </c>
      <c r="E57" s="15">
        <v>136</v>
      </c>
      <c r="F57" s="15">
        <v>174</v>
      </c>
      <c r="G57" s="15">
        <v>211</v>
      </c>
      <c r="H57" s="28">
        <v>205</v>
      </c>
      <c r="I57" s="28">
        <v>195</v>
      </c>
      <c r="J57" s="33">
        <v>196</v>
      </c>
      <c r="K57" s="33">
        <v>158</v>
      </c>
      <c r="L57" s="33">
        <v>141</v>
      </c>
      <c r="M57" s="70">
        <v>133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152</v>
      </c>
      <c r="M58" s="74">
        <v>414</v>
      </c>
    </row>
    <row r="59" spans="1:13" ht="19.5" thickBot="1" x14ac:dyDescent="0.3">
      <c r="A59" s="249" t="s">
        <v>8</v>
      </c>
      <c r="B59" s="250"/>
      <c r="C59" s="174">
        <f>+SUM(C50:C58)</f>
        <v>15667</v>
      </c>
      <c r="D59" s="172">
        <f>+SUM(D50:D58)</f>
        <v>15862</v>
      </c>
      <c r="E59" s="172">
        <f t="shared" ref="E59:L59" si="2">+SUM(E50:E58)</f>
        <v>15540</v>
      </c>
      <c r="F59" s="172">
        <f t="shared" si="2"/>
        <v>15755</v>
      </c>
      <c r="G59" s="172">
        <f t="shared" si="2"/>
        <v>15638</v>
      </c>
      <c r="H59" s="172">
        <f t="shared" si="2"/>
        <v>14464</v>
      </c>
      <c r="I59" s="172">
        <f t="shared" si="2"/>
        <v>13091</v>
      </c>
      <c r="J59" s="172">
        <f t="shared" si="2"/>
        <v>11974</v>
      </c>
      <c r="K59" s="172">
        <f t="shared" si="2"/>
        <v>10378</v>
      </c>
      <c r="L59" s="172">
        <f t="shared" si="2"/>
        <v>9512</v>
      </c>
      <c r="M59" s="167">
        <f>+SUM(M50:M58)</f>
        <v>9013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1556</v>
      </c>
      <c r="H65" s="33">
        <v>1403</v>
      </c>
      <c r="I65" s="33">
        <v>1262</v>
      </c>
      <c r="J65" s="33">
        <v>1144</v>
      </c>
      <c r="K65" s="32">
        <v>1084</v>
      </c>
      <c r="L65" s="32">
        <v>1077</v>
      </c>
      <c r="M65" s="62">
        <v>1251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115</v>
      </c>
      <c r="H66" s="33">
        <v>105</v>
      </c>
      <c r="I66" s="33">
        <v>132</v>
      </c>
      <c r="J66" s="33">
        <v>124</v>
      </c>
      <c r="K66" s="32">
        <v>141</v>
      </c>
      <c r="L66" s="32">
        <v>160</v>
      </c>
      <c r="M66" s="62">
        <v>140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3710</v>
      </c>
      <c r="H67" s="33">
        <v>3485</v>
      </c>
      <c r="I67" s="33">
        <v>3238</v>
      </c>
      <c r="J67" s="33">
        <v>2987</v>
      </c>
      <c r="K67" s="32">
        <v>2708</v>
      </c>
      <c r="L67" s="32">
        <v>2513</v>
      </c>
      <c r="M67" s="62">
        <v>2385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3146</v>
      </c>
      <c r="H68" s="33">
        <v>2572</v>
      </c>
      <c r="I68" s="33">
        <v>2078</v>
      </c>
      <c r="J68" s="33">
        <v>1768</v>
      </c>
      <c r="K68" s="32">
        <v>1412</v>
      </c>
      <c r="L68" s="32">
        <v>1262</v>
      </c>
      <c r="M68" s="62">
        <v>1114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211</v>
      </c>
      <c r="H69" s="33">
        <v>205</v>
      </c>
      <c r="I69" s="33">
        <v>195</v>
      </c>
      <c r="J69" s="33">
        <v>196</v>
      </c>
      <c r="K69" s="32">
        <v>158</v>
      </c>
      <c r="L69" s="32">
        <v>141</v>
      </c>
      <c r="M69" s="62">
        <v>135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249</v>
      </c>
      <c r="H70" s="33">
        <v>196</v>
      </c>
      <c r="I70" s="33">
        <v>145</v>
      </c>
      <c r="J70" s="33">
        <v>105</v>
      </c>
      <c r="K70" s="32">
        <v>40</v>
      </c>
      <c r="L70" s="32">
        <v>8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4810</v>
      </c>
      <c r="H71" s="33">
        <v>4595</v>
      </c>
      <c r="I71" s="33">
        <v>4115</v>
      </c>
      <c r="J71" s="33">
        <v>3685</v>
      </c>
      <c r="K71" s="32">
        <v>3083</v>
      </c>
      <c r="L71" s="32">
        <v>2476</v>
      </c>
      <c r="M71" s="62">
        <v>2179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1537</v>
      </c>
      <c r="H72" s="33">
        <v>1606</v>
      </c>
      <c r="I72" s="33">
        <v>1596</v>
      </c>
      <c r="J72" s="33">
        <v>1611</v>
      </c>
      <c r="K72" s="32">
        <v>1402</v>
      </c>
      <c r="L72" s="32">
        <v>1518</v>
      </c>
      <c r="M72" s="62">
        <v>1453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304</v>
      </c>
      <c r="H73" s="33">
        <v>297</v>
      </c>
      <c r="I73" s="33">
        <v>330</v>
      </c>
      <c r="J73" s="33">
        <v>354</v>
      </c>
      <c r="K73" s="32">
        <v>350</v>
      </c>
      <c r="L73" s="32">
        <v>357</v>
      </c>
      <c r="M73" s="62">
        <v>356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15638</v>
      </c>
      <c r="H76" s="172">
        <f t="shared" si="3"/>
        <v>14464</v>
      </c>
      <c r="I76" s="172">
        <f t="shared" ref="I76:M76" si="4">+SUM(I64:I75)</f>
        <v>13091</v>
      </c>
      <c r="J76" s="172">
        <f t="shared" si="4"/>
        <v>11974</v>
      </c>
      <c r="K76" s="172">
        <f t="shared" si="4"/>
        <v>10378</v>
      </c>
      <c r="L76" s="172">
        <f t="shared" si="4"/>
        <v>9512</v>
      </c>
      <c r="M76" s="173">
        <f t="shared" si="4"/>
        <v>9013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15667</v>
      </c>
      <c r="D82" s="84">
        <v>15862</v>
      </c>
      <c r="E82" s="84">
        <v>15540</v>
      </c>
      <c r="F82" s="84">
        <v>15755</v>
      </c>
      <c r="G82" s="84">
        <v>15638</v>
      </c>
      <c r="H82" s="85">
        <v>14464</v>
      </c>
      <c r="I82" s="85">
        <v>13056</v>
      </c>
      <c r="J82" s="85">
        <v>11908</v>
      </c>
      <c r="K82" s="86">
        <v>10274</v>
      </c>
      <c r="L82" s="86">
        <v>9226</v>
      </c>
      <c r="M82" s="87">
        <v>8240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35</v>
      </c>
      <c r="J83" s="28">
        <v>66</v>
      </c>
      <c r="K83" s="32">
        <v>71</v>
      </c>
      <c r="L83" s="32">
        <v>100</v>
      </c>
      <c r="M83" s="88">
        <v>137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33</v>
      </c>
      <c r="L84" s="32">
        <v>186</v>
      </c>
      <c r="M84" s="88">
        <v>636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15667</v>
      </c>
      <c r="D87" s="164">
        <f t="shared" ref="D87:H87" si="5">+SUM(D82:D86)</f>
        <v>15862</v>
      </c>
      <c r="E87" s="164">
        <f t="shared" si="5"/>
        <v>15540</v>
      </c>
      <c r="F87" s="164">
        <f t="shared" si="5"/>
        <v>15755</v>
      </c>
      <c r="G87" s="164">
        <f t="shared" si="5"/>
        <v>15638</v>
      </c>
      <c r="H87" s="165">
        <f t="shared" si="5"/>
        <v>14464</v>
      </c>
      <c r="I87" s="165">
        <f>+SUM(I82:I86)</f>
        <v>13091</v>
      </c>
      <c r="J87" s="165">
        <f>+SUM(J82:J86)</f>
        <v>11974</v>
      </c>
      <c r="K87" s="166">
        <f>+SUM(K82:K86)</f>
        <v>10378</v>
      </c>
      <c r="L87" s="166">
        <f>+SUM(L82:L86)</f>
        <v>9512</v>
      </c>
      <c r="M87" s="167">
        <f>+SUM(M82:M86)</f>
        <v>9013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6850</v>
      </c>
      <c r="D93" s="91">
        <v>6917</v>
      </c>
      <c r="E93" s="91">
        <v>6754</v>
      </c>
      <c r="F93" s="91">
        <v>6924</v>
      </c>
      <c r="G93" s="91">
        <v>6949</v>
      </c>
      <c r="H93" s="92">
        <v>6513</v>
      </c>
      <c r="I93" s="92">
        <v>5967</v>
      </c>
      <c r="J93" s="86">
        <v>5535</v>
      </c>
      <c r="K93" s="86">
        <v>4759</v>
      </c>
      <c r="L93" s="86">
        <v>4241</v>
      </c>
      <c r="M93" s="87">
        <v>3978</v>
      </c>
    </row>
    <row r="94" spans="1:13" ht="18.75" x14ac:dyDescent="0.25">
      <c r="A94" s="245" t="s">
        <v>35</v>
      </c>
      <c r="B94" s="246"/>
      <c r="C94" s="63">
        <v>8817</v>
      </c>
      <c r="D94" s="15">
        <v>8945</v>
      </c>
      <c r="E94" s="15">
        <v>8786</v>
      </c>
      <c r="F94" s="15">
        <v>8831</v>
      </c>
      <c r="G94" s="15">
        <v>8689</v>
      </c>
      <c r="H94" s="28">
        <v>7951</v>
      </c>
      <c r="I94" s="28">
        <v>7124</v>
      </c>
      <c r="J94" s="28">
        <v>6439</v>
      </c>
      <c r="K94" s="32">
        <v>5619</v>
      </c>
      <c r="L94" s="32">
        <v>5271</v>
      </c>
      <c r="M94" s="88">
        <v>5035</v>
      </c>
    </row>
    <row r="95" spans="1:13" ht="19.5" thickBot="1" x14ac:dyDescent="0.3">
      <c r="A95" s="249" t="s">
        <v>8</v>
      </c>
      <c r="B95" s="250"/>
      <c r="C95" s="158">
        <f>+SUM(C93:C94)</f>
        <v>15667</v>
      </c>
      <c r="D95" s="164">
        <f t="shared" ref="D95:M95" si="6">+SUM(D93:D94)</f>
        <v>15862</v>
      </c>
      <c r="E95" s="164">
        <f t="shared" si="6"/>
        <v>15540</v>
      </c>
      <c r="F95" s="164">
        <f t="shared" si="6"/>
        <v>15755</v>
      </c>
      <c r="G95" s="164">
        <f t="shared" si="6"/>
        <v>15638</v>
      </c>
      <c r="H95" s="165">
        <f t="shared" si="6"/>
        <v>14464</v>
      </c>
      <c r="I95" s="165">
        <f t="shared" si="6"/>
        <v>13091</v>
      </c>
      <c r="J95" s="165">
        <f t="shared" si="6"/>
        <v>11974</v>
      </c>
      <c r="K95" s="166">
        <f t="shared" si="6"/>
        <v>10378</v>
      </c>
      <c r="L95" s="166">
        <f t="shared" si="6"/>
        <v>9512</v>
      </c>
      <c r="M95" s="167">
        <f t="shared" si="6"/>
        <v>9013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8.1142694307900554E-2</v>
      </c>
      <c r="D101" s="209">
        <v>7.8983621613347627E-2</v>
      </c>
      <c r="E101" s="209">
        <v>7.7441644897615236E-2</v>
      </c>
      <c r="F101" s="209">
        <v>7.2662462297778993E-2</v>
      </c>
      <c r="G101" s="210">
        <v>8.1658966369399372E-2</v>
      </c>
    </row>
    <row r="102" spans="1:10" ht="19.5" thickBot="1" x14ac:dyDescent="0.3">
      <c r="A102" s="249" t="s">
        <v>41</v>
      </c>
      <c r="B102" s="250"/>
      <c r="C102" s="162">
        <v>8.1142694307900554E-2</v>
      </c>
      <c r="D102" s="162">
        <v>7.8983621613347627E-2</v>
      </c>
      <c r="E102" s="162">
        <v>7.7441644897615236E-2</v>
      </c>
      <c r="F102" s="162">
        <v>7.2662462297778993E-2</v>
      </c>
      <c r="G102" s="163">
        <v>8.1658966369399372E-2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3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7916</v>
      </c>
      <c r="D111" s="95">
        <v>4821</v>
      </c>
      <c r="E111" s="96">
        <f t="shared" si="8"/>
        <v>0.60901970692268825</v>
      </c>
      <c r="G111" s="241" t="s">
        <v>4</v>
      </c>
      <c r="H111" s="242"/>
      <c r="I111" s="98">
        <v>32</v>
      </c>
      <c r="J111"/>
    </row>
    <row r="112" spans="1:10" ht="18.75" x14ac:dyDescent="0.25">
      <c r="A112" s="241" t="s">
        <v>5</v>
      </c>
      <c r="B112" s="248"/>
      <c r="C112" s="63">
        <f t="shared" si="7"/>
        <v>305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14</v>
      </c>
      <c r="J112"/>
    </row>
    <row r="113" spans="1:10" ht="18.75" x14ac:dyDescent="0.25">
      <c r="A113" s="241" t="s">
        <v>6</v>
      </c>
      <c r="B113" s="248"/>
      <c r="C113" s="63">
        <f t="shared" si="7"/>
        <v>645</v>
      </c>
      <c r="D113" s="95">
        <v>92</v>
      </c>
      <c r="E113" s="96">
        <f t="shared" si="8"/>
        <v>0.14263565891472868</v>
      </c>
      <c r="G113" s="241" t="s">
        <v>6</v>
      </c>
      <c r="H113" s="242"/>
      <c r="I113" s="98">
        <v>20</v>
      </c>
      <c r="J113"/>
    </row>
    <row r="114" spans="1:10" ht="18.75" x14ac:dyDescent="0.25">
      <c r="A114" s="241" t="s">
        <v>7</v>
      </c>
      <c r="B114" s="248"/>
      <c r="C114" s="63">
        <f t="shared" si="7"/>
        <v>144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4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9013</v>
      </c>
      <c r="D115" s="159">
        <f>+SUM(D109:D114)</f>
        <v>4913</v>
      </c>
      <c r="E115" s="160">
        <f t="shared" si="8"/>
        <v>0.54510152002662815</v>
      </c>
      <c r="G115" s="268" t="s">
        <v>8</v>
      </c>
      <c r="H115" s="269"/>
      <c r="I115" s="161">
        <f>+SUM(I109:I114)</f>
        <v>71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5538</v>
      </c>
      <c r="D123" s="243">
        <f>+C123+C124</f>
        <v>7302</v>
      </c>
      <c r="E123" s="103">
        <v>4818</v>
      </c>
      <c r="F123" s="243">
        <f>+E123+E124</f>
        <v>6362</v>
      </c>
      <c r="G123" s="67">
        <v>2218</v>
      </c>
      <c r="H123" s="253">
        <f>+G123+G124</f>
        <v>3358</v>
      </c>
    </row>
    <row r="124" spans="1:10" ht="18.75" x14ac:dyDescent="0.25">
      <c r="A124" s="267"/>
      <c r="B124" s="105">
        <v>2</v>
      </c>
      <c r="C124" s="99">
        <v>1764</v>
      </c>
      <c r="D124" s="244"/>
      <c r="E124" s="99">
        <v>1544</v>
      </c>
      <c r="F124" s="244"/>
      <c r="G124" s="99">
        <v>1140</v>
      </c>
      <c r="H124" s="244"/>
    </row>
    <row r="125" spans="1:10" ht="18.75" x14ac:dyDescent="0.25">
      <c r="A125" s="266">
        <v>2017</v>
      </c>
      <c r="B125" s="106">
        <v>1</v>
      </c>
      <c r="C125" s="100">
        <v>3789</v>
      </c>
      <c r="D125" s="254">
        <f>+C125+C126</f>
        <v>5156</v>
      </c>
      <c r="E125" s="100">
        <v>3407</v>
      </c>
      <c r="F125" s="254">
        <f>+E125+E126</f>
        <v>4671</v>
      </c>
      <c r="G125" s="100">
        <v>1756</v>
      </c>
      <c r="H125" s="254">
        <f>+G125+G126</f>
        <v>2721</v>
      </c>
    </row>
    <row r="126" spans="1:10" ht="18.75" x14ac:dyDescent="0.25">
      <c r="A126" s="267"/>
      <c r="B126" s="105">
        <v>2</v>
      </c>
      <c r="C126" s="99">
        <v>1367</v>
      </c>
      <c r="D126" s="244"/>
      <c r="E126" s="99">
        <v>1264</v>
      </c>
      <c r="F126" s="244"/>
      <c r="G126" s="99">
        <v>965</v>
      </c>
      <c r="H126" s="244"/>
    </row>
    <row r="127" spans="1:10" ht="18.75" x14ac:dyDescent="0.25">
      <c r="A127" s="266">
        <v>2018</v>
      </c>
      <c r="B127" s="106">
        <v>1</v>
      </c>
      <c r="C127" s="100">
        <v>2444</v>
      </c>
      <c r="D127" s="254">
        <f>+C127+C128</f>
        <v>3982</v>
      </c>
      <c r="E127" s="100">
        <v>2184</v>
      </c>
      <c r="F127" s="254">
        <f>+E127+E128</f>
        <v>3606</v>
      </c>
      <c r="G127" s="100">
        <v>1496</v>
      </c>
      <c r="H127" s="254">
        <f>+G127+G128</f>
        <v>2601</v>
      </c>
    </row>
    <row r="128" spans="1:10" ht="18.75" x14ac:dyDescent="0.25">
      <c r="A128" s="267"/>
      <c r="B128" s="105">
        <v>2</v>
      </c>
      <c r="C128" s="99">
        <v>1538</v>
      </c>
      <c r="D128" s="244"/>
      <c r="E128" s="99">
        <v>1422</v>
      </c>
      <c r="F128" s="244"/>
      <c r="G128" s="99">
        <v>1105</v>
      </c>
      <c r="H128" s="244"/>
    </row>
    <row r="129" spans="1:28" ht="18.75" x14ac:dyDescent="0.25">
      <c r="A129" s="266">
        <v>2019</v>
      </c>
      <c r="B129" s="106">
        <v>1</v>
      </c>
      <c r="C129" s="100">
        <v>1937</v>
      </c>
      <c r="D129" s="254">
        <f>+C129+C130</f>
        <v>3168</v>
      </c>
      <c r="E129" s="100">
        <v>1867</v>
      </c>
      <c r="F129" s="254">
        <f>+E129+E130</f>
        <v>3029</v>
      </c>
      <c r="G129" s="100">
        <v>1385</v>
      </c>
      <c r="H129" s="254">
        <f>+G129+G130</f>
        <v>2316</v>
      </c>
    </row>
    <row r="130" spans="1:28" ht="18.75" x14ac:dyDescent="0.25">
      <c r="A130" s="267"/>
      <c r="B130" s="105">
        <v>2</v>
      </c>
      <c r="C130" s="99">
        <v>1231</v>
      </c>
      <c r="D130" s="244"/>
      <c r="E130" s="99">
        <v>1162</v>
      </c>
      <c r="F130" s="244"/>
      <c r="G130" s="99">
        <v>931</v>
      </c>
      <c r="H130" s="244"/>
    </row>
    <row r="131" spans="1:28" ht="18.75" x14ac:dyDescent="0.25">
      <c r="A131" s="266">
        <v>2022</v>
      </c>
      <c r="B131" s="106">
        <v>1</v>
      </c>
      <c r="C131" s="100">
        <v>1738</v>
      </c>
      <c r="D131" s="254">
        <f>+C131+C132</f>
        <v>3780</v>
      </c>
      <c r="E131" s="100">
        <v>1671</v>
      </c>
      <c r="F131" s="254">
        <f>+E131+E132</f>
        <v>3375</v>
      </c>
      <c r="G131" s="100">
        <v>1279</v>
      </c>
      <c r="H131" s="254">
        <f>+G131+G132</f>
        <v>2253</v>
      </c>
    </row>
    <row r="132" spans="1:28" ht="18.75" x14ac:dyDescent="0.25">
      <c r="A132" s="267"/>
      <c r="B132" s="105">
        <v>2</v>
      </c>
      <c r="C132" s="99">
        <v>2042</v>
      </c>
      <c r="D132" s="244"/>
      <c r="E132" s="99">
        <v>1704</v>
      </c>
      <c r="F132" s="244"/>
      <c r="G132" s="99">
        <v>974</v>
      </c>
      <c r="H132" s="244"/>
    </row>
    <row r="133" spans="1:28" ht="18.75" x14ac:dyDescent="0.25">
      <c r="A133" s="266">
        <v>2021</v>
      </c>
      <c r="B133" s="106">
        <v>1</v>
      </c>
      <c r="C133" s="100">
        <v>4759</v>
      </c>
      <c r="D133" s="254">
        <f>+C133+C134</f>
        <v>7546</v>
      </c>
      <c r="E133" s="100">
        <v>4451</v>
      </c>
      <c r="F133" s="254">
        <f>+E133+E134</f>
        <v>6912</v>
      </c>
      <c r="G133" s="100">
        <v>1405</v>
      </c>
      <c r="H133" s="254">
        <f>+G133+G134</f>
        <v>2613</v>
      </c>
    </row>
    <row r="134" spans="1:28" ht="18.75" x14ac:dyDescent="0.25">
      <c r="A134" s="267"/>
      <c r="B134" s="105">
        <v>2</v>
      </c>
      <c r="C134" s="99">
        <v>2787</v>
      </c>
      <c r="D134" s="244"/>
      <c r="E134" s="99">
        <v>2461</v>
      </c>
      <c r="F134" s="244"/>
      <c r="G134" s="99">
        <v>1208</v>
      </c>
      <c r="H134" s="244"/>
    </row>
    <row r="135" spans="1:28" ht="18.75" x14ac:dyDescent="0.25">
      <c r="A135" s="303">
        <v>2022</v>
      </c>
      <c r="B135" s="107">
        <v>1</v>
      </c>
      <c r="C135" s="101">
        <v>3966</v>
      </c>
      <c r="D135" s="255">
        <f>+C135+C136</f>
        <v>6366</v>
      </c>
      <c r="E135" s="101">
        <v>3579</v>
      </c>
      <c r="F135" s="255">
        <f>+E135+E136</f>
        <v>5350</v>
      </c>
      <c r="G135" s="101">
        <v>1624</v>
      </c>
      <c r="H135" s="255">
        <f>+G135+G136</f>
        <v>2988</v>
      </c>
    </row>
    <row r="136" spans="1:28" ht="19.5" thickBot="1" x14ac:dyDescent="0.3">
      <c r="A136" s="304"/>
      <c r="B136" s="108">
        <v>2</v>
      </c>
      <c r="C136" s="102">
        <v>2400</v>
      </c>
      <c r="D136" s="256"/>
      <c r="E136" s="102">
        <v>1771</v>
      </c>
      <c r="F136" s="256"/>
      <c r="G136" s="102">
        <v>1364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47</v>
      </c>
      <c r="F141" s="110">
        <f t="shared" si="9"/>
        <v>127</v>
      </c>
      <c r="G141" s="110">
        <f t="shared" si="9"/>
        <v>767</v>
      </c>
      <c r="H141" s="110">
        <f t="shared" si="9"/>
        <v>159</v>
      </c>
      <c r="I141" s="111">
        <f t="shared" si="9"/>
        <v>0</v>
      </c>
      <c r="J141" s="297">
        <f>+SUM(B141:I141)</f>
        <v>1100</v>
      </c>
      <c r="M141" s="3">
        <v>0</v>
      </c>
      <c r="N141" s="22">
        <v>0</v>
      </c>
      <c r="O141" s="22">
        <v>0</v>
      </c>
      <c r="P141" s="22">
        <v>47</v>
      </c>
      <c r="Q141" s="22">
        <v>127</v>
      </c>
      <c r="R141" s="22">
        <v>767</v>
      </c>
      <c r="S141" s="22">
        <v>159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4.2727272727272725E-2</v>
      </c>
      <c r="F142" s="113">
        <f>+IF($J$141=0,"",(F141/$J$141))</f>
        <v>0.11545454545454545</v>
      </c>
      <c r="G142" s="113">
        <f t="shared" si="10"/>
        <v>0.69727272727272727</v>
      </c>
      <c r="H142" s="113">
        <f t="shared" si="10"/>
        <v>0.14454545454545453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38</v>
      </c>
      <c r="Q142" s="22">
        <v>117</v>
      </c>
      <c r="R142" s="22">
        <v>740</v>
      </c>
      <c r="S142" s="22">
        <v>176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38</v>
      </c>
      <c r="F143" s="116">
        <f t="shared" si="11"/>
        <v>117</v>
      </c>
      <c r="G143" s="116">
        <f t="shared" si="11"/>
        <v>740</v>
      </c>
      <c r="H143" s="116">
        <f t="shared" si="11"/>
        <v>176</v>
      </c>
      <c r="I143" s="117">
        <f t="shared" si="11"/>
        <v>0</v>
      </c>
      <c r="J143" s="235">
        <f>+SUM(B143:I143)</f>
        <v>1071</v>
      </c>
      <c r="M143" s="3">
        <v>0</v>
      </c>
      <c r="N143" s="22">
        <v>0</v>
      </c>
      <c r="O143" s="22">
        <v>0</v>
      </c>
      <c r="P143" s="22">
        <v>33</v>
      </c>
      <c r="Q143" s="22">
        <v>86</v>
      </c>
      <c r="R143" s="22">
        <v>687</v>
      </c>
      <c r="S143" s="22">
        <v>183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3.5480859010270774E-2</v>
      </c>
      <c r="F144" s="119">
        <f t="shared" si="12"/>
        <v>0.1092436974789916</v>
      </c>
      <c r="G144" s="119">
        <f t="shared" si="12"/>
        <v>0.69094304388422034</v>
      </c>
      <c r="H144" s="119">
        <f t="shared" si="12"/>
        <v>0.16433239962651727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28</v>
      </c>
      <c r="Q144" s="3">
        <v>79</v>
      </c>
      <c r="R144" s="3">
        <v>630</v>
      </c>
      <c r="S144" s="3">
        <v>194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33</v>
      </c>
      <c r="F145" s="116">
        <f t="shared" si="13"/>
        <v>86</v>
      </c>
      <c r="G145" s="116">
        <f t="shared" si="13"/>
        <v>687</v>
      </c>
      <c r="H145" s="116">
        <f t="shared" si="13"/>
        <v>183</v>
      </c>
      <c r="I145" s="117">
        <f t="shared" si="13"/>
        <v>0</v>
      </c>
      <c r="J145" s="235">
        <f>+SUM(B145:I145)</f>
        <v>989</v>
      </c>
      <c r="M145" s="3">
        <v>0</v>
      </c>
      <c r="N145" s="3">
        <v>0</v>
      </c>
      <c r="O145" s="3">
        <v>0</v>
      </c>
      <c r="P145" s="3">
        <v>22</v>
      </c>
      <c r="Q145" s="3">
        <v>70</v>
      </c>
      <c r="R145" s="3">
        <v>606</v>
      </c>
      <c r="S145" s="3">
        <v>196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3.3367037411526794E-2</v>
      </c>
      <c r="F146" s="119">
        <f t="shared" si="14"/>
        <v>8.6956521739130432E-2</v>
      </c>
      <c r="G146" s="119">
        <f t="shared" si="14"/>
        <v>0.69464105156723965</v>
      </c>
      <c r="H146" s="119">
        <f t="shared" si="14"/>
        <v>0.18503538928210314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14</v>
      </c>
      <c r="Q146" s="3">
        <v>51</v>
      </c>
      <c r="R146" s="3">
        <v>497</v>
      </c>
      <c r="S146" s="3">
        <v>194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28</v>
      </c>
      <c r="F147" s="116">
        <f t="shared" si="15"/>
        <v>79</v>
      </c>
      <c r="G147" s="116">
        <f t="shared" si="15"/>
        <v>630</v>
      </c>
      <c r="H147" s="116">
        <f t="shared" si="15"/>
        <v>194</v>
      </c>
      <c r="I147" s="117">
        <f t="shared" si="15"/>
        <v>0</v>
      </c>
      <c r="J147" s="235">
        <f>+SUM(B147:I147)</f>
        <v>931</v>
      </c>
      <c r="M147" s="3">
        <v>0</v>
      </c>
      <c r="N147" s="3">
        <v>0</v>
      </c>
      <c r="O147" s="3">
        <v>0</v>
      </c>
      <c r="P147" s="3">
        <v>25</v>
      </c>
      <c r="Q147" s="3">
        <v>57</v>
      </c>
      <c r="R147" s="3">
        <v>525</v>
      </c>
      <c r="S147" s="3">
        <v>219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3.007518796992481E-2</v>
      </c>
      <c r="F148" s="119">
        <f t="shared" si="16"/>
        <v>8.4854994629430719E-2</v>
      </c>
      <c r="G148" s="119">
        <f t="shared" si="16"/>
        <v>0.67669172932330823</v>
      </c>
      <c r="H148" s="119">
        <f t="shared" si="16"/>
        <v>0.20837808807733621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22</v>
      </c>
      <c r="F149" s="116">
        <f t="shared" si="17"/>
        <v>70</v>
      </c>
      <c r="G149" s="116">
        <f t="shared" si="17"/>
        <v>606</v>
      </c>
      <c r="H149" s="116">
        <f t="shared" si="17"/>
        <v>196</v>
      </c>
      <c r="I149" s="117">
        <f t="shared" si="17"/>
        <v>0</v>
      </c>
      <c r="J149" s="235">
        <f>+SUM(B149:I149)</f>
        <v>894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2.4608501118568233E-2</v>
      </c>
      <c r="F150" s="119">
        <f t="shared" si="18"/>
        <v>7.829977628635347E-2</v>
      </c>
      <c r="G150" s="119">
        <f t="shared" si="18"/>
        <v>0.67785234899328861</v>
      </c>
      <c r="H150" s="119">
        <f t="shared" si="18"/>
        <v>0.21923937360178972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14</v>
      </c>
      <c r="F151" s="116">
        <f t="shared" si="19"/>
        <v>51</v>
      </c>
      <c r="G151" s="116">
        <f t="shared" si="19"/>
        <v>497</v>
      </c>
      <c r="H151" s="116">
        <f t="shared" si="19"/>
        <v>194</v>
      </c>
      <c r="I151" s="117">
        <f t="shared" si="19"/>
        <v>0</v>
      </c>
      <c r="J151" s="235">
        <f>+SUM(B151:I151)</f>
        <v>756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1.8518518518518517E-2</v>
      </c>
      <c r="F152" s="119">
        <f t="shared" si="20"/>
        <v>6.7460317460317457E-2</v>
      </c>
      <c r="G152" s="119">
        <f t="shared" si="20"/>
        <v>0.65740740740740744</v>
      </c>
      <c r="H152" s="119">
        <f t="shared" si="20"/>
        <v>0.25661375661375663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25</v>
      </c>
      <c r="F153" s="122">
        <f t="shared" si="21"/>
        <v>57</v>
      </c>
      <c r="G153" s="122">
        <f t="shared" si="21"/>
        <v>525</v>
      </c>
      <c r="H153" s="122">
        <f t="shared" si="21"/>
        <v>219</v>
      </c>
      <c r="I153" s="123">
        <f t="shared" si="21"/>
        <v>0</v>
      </c>
      <c r="J153" s="259">
        <f>+SUM(B153:I153)</f>
        <v>826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3.026634382566586E-2</v>
      </c>
      <c r="F154" s="125">
        <f t="shared" si="22"/>
        <v>6.9007263922518158E-2</v>
      </c>
      <c r="G154" s="125">
        <f t="shared" si="22"/>
        <v>0.63559322033898302</v>
      </c>
      <c r="H154" s="125">
        <f t="shared" si="22"/>
        <v>0.26513317191283292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714</v>
      </c>
      <c r="C159" s="83">
        <f t="shared" ref="C159:E159" si="23">+N159</f>
        <v>15</v>
      </c>
      <c r="D159" s="83">
        <f t="shared" si="23"/>
        <v>371</v>
      </c>
      <c r="E159" s="110">
        <f t="shared" si="23"/>
        <v>0</v>
      </c>
      <c r="F159" s="297">
        <f>+SUM(B159:E159)</f>
        <v>1100</v>
      </c>
      <c r="G159" s="83">
        <f>Q159</f>
        <v>366</v>
      </c>
      <c r="H159" s="110">
        <f>R159</f>
        <v>734</v>
      </c>
      <c r="I159" s="297">
        <f>+SUM(G159:H159)</f>
        <v>1100</v>
      </c>
      <c r="J159" s="34"/>
      <c r="M159" s="3">
        <v>714</v>
      </c>
      <c r="N159" s="3">
        <v>15</v>
      </c>
      <c r="O159" s="3">
        <v>371</v>
      </c>
      <c r="P159" s="3">
        <v>0</v>
      </c>
      <c r="Q159" s="3">
        <v>366</v>
      </c>
      <c r="R159" s="3">
        <v>734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0.64909090909090905</v>
      </c>
      <c r="C160" s="30">
        <f t="shared" ref="C160:E160" si="24">+IF($F$159=0,"",(C159/$F$159))</f>
        <v>1.3636363636363636E-2</v>
      </c>
      <c r="D160" s="30">
        <f t="shared" si="24"/>
        <v>0.33727272727272728</v>
      </c>
      <c r="E160" s="113">
        <f t="shared" si="24"/>
        <v>0</v>
      </c>
      <c r="F160" s="298"/>
      <c r="G160" s="30">
        <f>+IF($I$159=0,"",(G159/$I$159))</f>
        <v>0.3327272727272727</v>
      </c>
      <c r="H160" s="113">
        <f>+IF($I$159=0,"",(H159/$I$159))</f>
        <v>0.66727272727272724</v>
      </c>
      <c r="I160" s="298"/>
      <c r="J160" s="34"/>
      <c r="M160" s="3">
        <v>675</v>
      </c>
      <c r="N160" s="3">
        <v>13</v>
      </c>
      <c r="O160" s="3">
        <v>383</v>
      </c>
      <c r="P160" s="3">
        <v>0</v>
      </c>
      <c r="Q160" s="3">
        <v>373</v>
      </c>
      <c r="R160" s="3">
        <v>698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675</v>
      </c>
      <c r="C161" s="25">
        <f t="shared" ref="C161:E161" si="25">+N160</f>
        <v>13</v>
      </c>
      <c r="D161" s="25">
        <f t="shared" si="25"/>
        <v>383</v>
      </c>
      <c r="E161" s="116">
        <f t="shared" si="25"/>
        <v>0</v>
      </c>
      <c r="F161" s="235">
        <f>+SUM(B161:E161)</f>
        <v>1071</v>
      </c>
      <c r="G161" s="25">
        <f>Q160</f>
        <v>373</v>
      </c>
      <c r="H161" s="116">
        <f>R160</f>
        <v>698</v>
      </c>
      <c r="I161" s="235">
        <f>+SUM(G161:H161)</f>
        <v>1071</v>
      </c>
      <c r="J161" s="34"/>
      <c r="M161" s="3">
        <v>608</v>
      </c>
      <c r="N161" s="3">
        <v>12</v>
      </c>
      <c r="O161" s="3">
        <v>369</v>
      </c>
      <c r="P161" s="3">
        <v>0</v>
      </c>
      <c r="Q161" s="3">
        <v>348</v>
      </c>
      <c r="R161" s="3">
        <v>641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0.63025210084033612</v>
      </c>
      <c r="C162" s="29">
        <f t="shared" ref="C162:E162" si="26">+IF($F$161=0,"",(C161/$F$161))</f>
        <v>1.2138188608776844E-2</v>
      </c>
      <c r="D162" s="29">
        <f t="shared" si="26"/>
        <v>0.35760971055088703</v>
      </c>
      <c r="E162" s="119">
        <f t="shared" si="26"/>
        <v>0</v>
      </c>
      <c r="F162" s="236"/>
      <c r="G162" s="29">
        <f>+IF($I$161=0,"",(G161/$I$161))</f>
        <v>0.34827264239028943</v>
      </c>
      <c r="H162" s="119">
        <f>+IF($I$161=0,"",(H161/$I$161))</f>
        <v>0.65172735760971057</v>
      </c>
      <c r="I162" s="236"/>
      <c r="J162" s="34"/>
      <c r="M162" s="3">
        <v>564</v>
      </c>
      <c r="N162" s="3">
        <v>11</v>
      </c>
      <c r="O162" s="3">
        <v>356</v>
      </c>
      <c r="P162" s="3">
        <v>0</v>
      </c>
      <c r="Q162" s="3">
        <v>319</v>
      </c>
      <c r="R162" s="3">
        <v>612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608</v>
      </c>
      <c r="C163" s="25">
        <f t="shared" ref="C163:E163" si="27">+N161</f>
        <v>12</v>
      </c>
      <c r="D163" s="25">
        <f t="shared" si="27"/>
        <v>369</v>
      </c>
      <c r="E163" s="116">
        <f t="shared" si="27"/>
        <v>0</v>
      </c>
      <c r="F163" s="235">
        <f>+SUM(B163:E163)</f>
        <v>989</v>
      </c>
      <c r="G163" s="25">
        <f>Q161</f>
        <v>348</v>
      </c>
      <c r="H163" s="116">
        <f>R161</f>
        <v>641</v>
      </c>
      <c r="I163" s="235">
        <f>+SUM(G163:H163)</f>
        <v>989</v>
      </c>
      <c r="J163" s="34"/>
      <c r="M163" s="3">
        <v>535</v>
      </c>
      <c r="N163" s="3">
        <v>9</v>
      </c>
      <c r="O163" s="3">
        <v>350</v>
      </c>
      <c r="P163" s="3">
        <v>0</v>
      </c>
      <c r="Q163" s="3">
        <v>338</v>
      </c>
      <c r="R163" s="3">
        <v>556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0.61476238624873614</v>
      </c>
      <c r="C164" s="29">
        <f t="shared" ref="C164:E164" si="28">+IF($F$163=0,"",(C163/$F$163))</f>
        <v>1.2133468149646108E-2</v>
      </c>
      <c r="D164" s="29">
        <f t="shared" si="28"/>
        <v>0.37310414560161781</v>
      </c>
      <c r="E164" s="119">
        <f t="shared" si="28"/>
        <v>0</v>
      </c>
      <c r="F164" s="236"/>
      <c r="G164" s="29">
        <f>+IF($I$163=0,"",(G163/$I$163))</f>
        <v>0.35187057633973712</v>
      </c>
      <c r="H164" s="119">
        <f>+IF($I$163=0,"",(H163/$I$163))</f>
        <v>0.64812942366026294</v>
      </c>
      <c r="I164" s="236"/>
      <c r="J164" s="34"/>
      <c r="M164" s="3">
        <v>407</v>
      </c>
      <c r="N164" s="3">
        <v>9</v>
      </c>
      <c r="O164" s="3">
        <v>340</v>
      </c>
      <c r="P164" s="3">
        <v>0</v>
      </c>
      <c r="Q164" s="3">
        <v>289</v>
      </c>
      <c r="R164" s="3">
        <v>467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564</v>
      </c>
      <c r="C165" s="19">
        <f t="shared" ref="C165:E165" si="29">+N162</f>
        <v>11</v>
      </c>
      <c r="D165" s="19">
        <f t="shared" si="29"/>
        <v>356</v>
      </c>
      <c r="E165" s="122">
        <f t="shared" si="29"/>
        <v>0</v>
      </c>
      <c r="F165" s="235">
        <f>+SUM(B165:E165)</f>
        <v>931</v>
      </c>
      <c r="G165" s="25">
        <f>Q162</f>
        <v>319</v>
      </c>
      <c r="H165" s="116">
        <f>R162</f>
        <v>612</v>
      </c>
      <c r="I165" s="235">
        <f>+SUM(G165:H165)</f>
        <v>931</v>
      </c>
      <c r="J165" s="34"/>
      <c r="M165" s="3">
        <v>484</v>
      </c>
      <c r="N165" s="3">
        <v>4</v>
      </c>
      <c r="O165" s="3">
        <v>338</v>
      </c>
      <c r="P165" s="3">
        <v>0</v>
      </c>
      <c r="Q165" s="3">
        <v>325</v>
      </c>
      <c r="R165" s="3">
        <v>501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0.60580021482277124</v>
      </c>
      <c r="C166" s="29">
        <f>+IF($F$165=0,"",(C165/$F$165))</f>
        <v>1.1815252416756176E-2</v>
      </c>
      <c r="D166" s="29">
        <f t="shared" ref="D166:E166" si="30">+IF($F$165=0,"",(D165/$F$165))</f>
        <v>0.38238453276047263</v>
      </c>
      <c r="E166" s="119">
        <f t="shared" si="30"/>
        <v>0</v>
      </c>
      <c r="F166" s="236"/>
      <c r="G166" s="29">
        <f>+IF($I$165=0,"",(G165/$I$165))</f>
        <v>0.3426423200859291</v>
      </c>
      <c r="H166" s="119">
        <f>+IF($I$165=0,"",(H165/$I$165))</f>
        <v>0.6573576799140709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535</v>
      </c>
      <c r="C167" s="19">
        <f t="shared" ref="C167:E167" si="31">+N163</f>
        <v>9</v>
      </c>
      <c r="D167" s="19">
        <f t="shared" si="31"/>
        <v>350</v>
      </c>
      <c r="E167" s="122">
        <f t="shared" si="31"/>
        <v>0</v>
      </c>
      <c r="F167" s="235">
        <f>+SUM(B167:E167)</f>
        <v>894</v>
      </c>
      <c r="G167" s="25">
        <f>Q163</f>
        <v>338</v>
      </c>
      <c r="H167" s="116">
        <f>R163</f>
        <v>556</v>
      </c>
      <c r="I167" s="235">
        <f>+SUM(G167:H167)</f>
        <v>894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0.59843400447427297</v>
      </c>
      <c r="C168" s="29">
        <f>+IF($F$167=0,"",(C167/$F$167))</f>
        <v>1.0067114093959731E-2</v>
      </c>
      <c r="D168" s="29">
        <f>+IF($F$167=0,"",(D167/$F$167))</f>
        <v>0.39149888143176736</v>
      </c>
      <c r="E168" s="119">
        <f>+IF($F$167=0,"",(E167/$F$167))</f>
        <v>0</v>
      </c>
      <c r="F168" s="236"/>
      <c r="G168" s="29">
        <f>+IF($I$167=0,"",(G167/$I$167))</f>
        <v>0.37807606263982102</v>
      </c>
      <c r="H168" s="119">
        <f>+IF($I$167=0,"",(H167/$I$167))</f>
        <v>0.62192393736017892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407</v>
      </c>
      <c r="C169" s="19">
        <f t="shared" ref="C169:E169" si="32">+N164</f>
        <v>9</v>
      </c>
      <c r="D169" s="19">
        <f t="shared" si="32"/>
        <v>340</v>
      </c>
      <c r="E169" s="122">
        <f t="shared" si="32"/>
        <v>0</v>
      </c>
      <c r="F169" s="235">
        <f>+SUM(B169:E169)</f>
        <v>756</v>
      </c>
      <c r="G169" s="25">
        <f>Q164</f>
        <v>289</v>
      </c>
      <c r="H169" s="116">
        <f>R164</f>
        <v>467</v>
      </c>
      <c r="I169" s="277">
        <f>+SUM(G169:H169)</f>
        <v>756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0.53835978835978837</v>
      </c>
      <c r="C170" s="29">
        <f>+IF($F$169=0,"",(C169/$F$169))</f>
        <v>1.1904761904761904E-2</v>
      </c>
      <c r="D170" s="29">
        <f>+IF($F$169=0,"",(D169/$F$169))</f>
        <v>0.44973544973544971</v>
      </c>
      <c r="E170" s="119">
        <f>+IF($F$169=0,"",(E169/$F$169))</f>
        <v>0</v>
      </c>
      <c r="F170" s="236"/>
      <c r="G170" s="29">
        <f>+IF($I$169=0,"",(G169/$I$169))</f>
        <v>0.38227513227513227</v>
      </c>
      <c r="H170" s="119">
        <f>+IF($I$169=0,"",(H169/$I$169))</f>
        <v>0.61772486772486768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484</v>
      </c>
      <c r="C171" s="19">
        <f t="shared" ref="C171:E171" si="33">+N165</f>
        <v>4</v>
      </c>
      <c r="D171" s="19">
        <f t="shared" si="33"/>
        <v>338</v>
      </c>
      <c r="E171" s="122">
        <f t="shared" si="33"/>
        <v>0</v>
      </c>
      <c r="F171" s="259">
        <f>+SUM(B171:E171)</f>
        <v>826</v>
      </c>
      <c r="G171" s="19">
        <f>Q165</f>
        <v>325</v>
      </c>
      <c r="H171" s="122">
        <f>R165</f>
        <v>501</v>
      </c>
      <c r="I171" s="259">
        <f>+SUM(G171:H171)</f>
        <v>826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0.58595641646489105</v>
      </c>
      <c r="C172" s="127">
        <f t="shared" ref="C172:E172" si="34">+IF($F$171=0,"",(C171/$F$171))</f>
        <v>4.8426150121065378E-3</v>
      </c>
      <c r="D172" s="127">
        <f t="shared" si="34"/>
        <v>0.40920096852300242</v>
      </c>
      <c r="E172" s="125">
        <f t="shared" si="34"/>
        <v>0</v>
      </c>
      <c r="F172" s="260"/>
      <c r="G172" s="127">
        <f>+IF($I$171=0,"",(G171/$I$171))</f>
        <v>0.39346246973365617</v>
      </c>
      <c r="H172" s="125">
        <f>+IF($I$171=0,"",(H171/$I$171))</f>
        <v>0.60653753026634383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146</v>
      </c>
      <c r="C178" s="19">
        <f t="shared" ref="C178:G178" si="35">+N178</f>
        <v>954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1100</v>
      </c>
      <c r="I178" s="21"/>
      <c r="J178" s="21"/>
      <c r="K178" s="3"/>
      <c r="L178" s="3"/>
      <c r="M178" s="3">
        <v>146</v>
      </c>
      <c r="N178" s="3">
        <v>954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0.13272727272727272</v>
      </c>
      <c r="C179" s="30">
        <f t="shared" ref="C179:G179" si="36">+IF($H$178=0,"",(C178/$H$178))</f>
        <v>0.86727272727272731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140</v>
      </c>
      <c r="N179" s="3">
        <v>256</v>
      </c>
      <c r="O179" s="43">
        <v>675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140</v>
      </c>
      <c r="C180" s="25">
        <f t="shared" ref="C180:G180" si="37">+N179</f>
        <v>256</v>
      </c>
      <c r="D180" s="25">
        <f t="shared" si="37"/>
        <v>675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1071</v>
      </c>
      <c r="I180" s="20"/>
      <c r="J180" s="20"/>
      <c r="K180" s="3"/>
      <c r="L180" s="3"/>
      <c r="M180" s="3">
        <v>132</v>
      </c>
      <c r="N180" s="3">
        <v>249</v>
      </c>
      <c r="O180" s="43">
        <v>608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0.13071895424836602</v>
      </c>
      <c r="C181" s="29">
        <f t="shared" ref="C181:G181" si="38">+IF($H$180=0,"",(C180/$H$180))</f>
        <v>0.23902894491129786</v>
      </c>
      <c r="D181" s="29">
        <f t="shared" si="38"/>
        <v>0.63025210084033612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127</v>
      </c>
      <c r="N181" s="3">
        <v>240</v>
      </c>
      <c r="O181" s="43">
        <v>564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132</v>
      </c>
      <c r="C182" s="25">
        <f t="shared" ref="C182:G182" si="39">+N180</f>
        <v>249</v>
      </c>
      <c r="D182" s="25">
        <f t="shared" si="39"/>
        <v>608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989</v>
      </c>
      <c r="I182" s="20"/>
      <c r="J182" s="20"/>
      <c r="K182" s="3"/>
      <c r="L182" s="3"/>
      <c r="M182" s="3">
        <v>123</v>
      </c>
      <c r="N182" s="3">
        <v>236</v>
      </c>
      <c r="O182" s="43">
        <v>535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0.13346814964610718</v>
      </c>
      <c r="C183" s="29">
        <f t="shared" ref="C183:G183" si="40">+IF($H$182=0,"",(C182/$H$182))</f>
        <v>0.25176946410515672</v>
      </c>
      <c r="D183" s="29">
        <f t="shared" si="40"/>
        <v>0.61476238624873614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117</v>
      </c>
      <c r="N183" s="3">
        <v>232</v>
      </c>
      <c r="O183" s="43">
        <v>407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127</v>
      </c>
      <c r="C184" s="25">
        <f t="shared" ref="C184:G184" si="41">+N181</f>
        <v>240</v>
      </c>
      <c r="D184" s="25">
        <f t="shared" si="41"/>
        <v>564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931</v>
      </c>
      <c r="I184" s="20"/>
      <c r="J184" s="20"/>
      <c r="K184" s="20"/>
      <c r="L184" s="20"/>
      <c r="M184" s="3">
        <v>106</v>
      </c>
      <c r="N184" s="3">
        <v>238</v>
      </c>
      <c r="O184" s="43">
        <v>482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0.13641245972073041</v>
      </c>
      <c r="C185" s="29">
        <f t="shared" ref="C185:G185" si="42">+IF($H$184=0,"",(C184/$H$184))</f>
        <v>0.25778732545649841</v>
      </c>
      <c r="D185" s="29">
        <f t="shared" si="42"/>
        <v>0.60580021482277124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123</v>
      </c>
      <c r="C186" s="25">
        <f t="shared" ref="C186:G186" si="43">N182</f>
        <v>236</v>
      </c>
      <c r="D186" s="25">
        <f t="shared" si="43"/>
        <v>535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894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0.13758389261744966</v>
      </c>
      <c r="C187" s="29">
        <f t="shared" si="44"/>
        <v>0.26398210290827739</v>
      </c>
      <c r="D187" s="29">
        <f t="shared" si="44"/>
        <v>0.59843400447427297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117</v>
      </c>
      <c r="C188" s="25">
        <f t="shared" ref="C188:G188" si="45">N183</f>
        <v>232</v>
      </c>
      <c r="D188" s="25">
        <f t="shared" si="45"/>
        <v>407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756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0.15476190476190477</v>
      </c>
      <c r="C189" s="29">
        <f t="shared" si="46"/>
        <v>0.30687830687830686</v>
      </c>
      <c r="D189" s="29">
        <f t="shared" si="46"/>
        <v>0.53835978835978837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106</v>
      </c>
      <c r="C190" s="25">
        <f t="shared" ref="C190:G190" si="47">N184</f>
        <v>238</v>
      </c>
      <c r="D190" s="25">
        <f t="shared" si="47"/>
        <v>482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826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0.12832929782082325</v>
      </c>
      <c r="C191" s="127">
        <f>+IF($H$190=0,"",(C190/$H$190))</f>
        <v>0.28813559322033899</v>
      </c>
      <c r="D191" s="127">
        <f t="shared" ref="D191:G191" si="48">+IF($H$190=0,"",(D190/$H$190))</f>
        <v>0.58353510895883776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1795</v>
      </c>
      <c r="D198" s="15">
        <v>1152</v>
      </c>
      <c r="E198" s="15">
        <v>2150</v>
      </c>
      <c r="F198" s="15">
        <v>1531</v>
      </c>
      <c r="G198" s="15">
        <v>2623</v>
      </c>
      <c r="H198" s="28">
        <v>2583</v>
      </c>
      <c r="I198" s="28">
        <v>2405</v>
      </c>
      <c r="J198" s="33">
        <v>2343</v>
      </c>
      <c r="K198" s="33">
        <v>2262</v>
      </c>
      <c r="L198" s="33">
        <v>2566</v>
      </c>
      <c r="M198" s="70">
        <v>1920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167</v>
      </c>
      <c r="E199" s="15">
        <v>309</v>
      </c>
      <c r="F199" s="15">
        <v>152</v>
      </c>
      <c r="G199" s="15">
        <v>309</v>
      </c>
      <c r="H199" s="28">
        <v>282</v>
      </c>
      <c r="I199" s="28">
        <v>225</v>
      </c>
      <c r="J199" s="33">
        <v>273</v>
      </c>
      <c r="K199" s="33">
        <v>298</v>
      </c>
      <c r="L199" s="33">
        <v>398</v>
      </c>
      <c r="M199" s="70">
        <v>273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103</v>
      </c>
      <c r="E200" s="15">
        <v>208</v>
      </c>
      <c r="F200" s="15">
        <v>110</v>
      </c>
      <c r="G200" s="15">
        <v>280</v>
      </c>
      <c r="H200" s="28">
        <v>241</v>
      </c>
      <c r="I200" s="28">
        <v>210</v>
      </c>
      <c r="J200" s="33">
        <v>141</v>
      </c>
      <c r="K200" s="33">
        <v>140</v>
      </c>
      <c r="L200" s="33">
        <v>147</v>
      </c>
      <c r="M200" s="70">
        <v>227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6</v>
      </c>
      <c r="H201" s="28">
        <v>15</v>
      </c>
      <c r="I201" s="28">
        <v>2</v>
      </c>
      <c r="J201" s="33">
        <v>13</v>
      </c>
      <c r="K201" s="33">
        <v>13</v>
      </c>
      <c r="L201" s="33">
        <v>22</v>
      </c>
      <c r="M201" s="70">
        <v>8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1795</v>
      </c>
      <c r="D202" s="158">
        <f t="shared" si="49"/>
        <v>1422</v>
      </c>
      <c r="E202" s="158">
        <f t="shared" si="49"/>
        <v>2667</v>
      </c>
      <c r="F202" s="158">
        <f t="shared" si="49"/>
        <v>1793</v>
      </c>
      <c r="G202" s="158">
        <f t="shared" si="49"/>
        <v>3218</v>
      </c>
      <c r="H202" s="158">
        <f t="shared" si="49"/>
        <v>3121</v>
      </c>
      <c r="I202" s="158">
        <f t="shared" si="49"/>
        <v>2842</v>
      </c>
      <c r="J202" s="158">
        <f t="shared" si="49"/>
        <v>2770</v>
      </c>
      <c r="K202" s="158">
        <f t="shared" ref="K202:L202" si="50">+SUM(K196:K201)</f>
        <v>2713</v>
      </c>
      <c r="L202" s="158">
        <f t="shared" si="50"/>
        <v>3133</v>
      </c>
      <c r="M202" s="179">
        <f>+SUM(M196:M201)</f>
        <v>2428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0.82862523540489641</v>
      </c>
      <c r="E210" s="187"/>
      <c r="F210" s="186">
        <v>0.8188126445643793</v>
      </c>
      <c r="G210" s="187"/>
      <c r="H210" s="186">
        <v>0.79333333333333333</v>
      </c>
      <c r="I210" s="186"/>
      <c r="J210" s="194">
        <v>0.74013722126929671</v>
      </c>
      <c r="K210" s="202"/>
      <c r="L210" s="186">
        <v>0.77703604806408544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0.89935064935064934</v>
      </c>
      <c r="E211" s="187"/>
      <c r="F211" s="186">
        <v>0.92553191489361697</v>
      </c>
      <c r="G211" s="187"/>
      <c r="H211" s="186">
        <v>0.94222222222222218</v>
      </c>
      <c r="I211" s="186"/>
      <c r="J211" s="194">
        <v>0.9135338345864662</v>
      </c>
      <c r="K211" s="202"/>
      <c r="L211" s="186">
        <v>0.91582491582491588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0.96402877697841727</v>
      </c>
      <c r="E213" s="187"/>
      <c r="F213" s="186">
        <v>0.9294605809128631</v>
      </c>
      <c r="G213" s="187"/>
      <c r="H213" s="186">
        <v>0.93809523809523809</v>
      </c>
      <c r="I213" s="186"/>
      <c r="J213" s="194">
        <v>0.94326241134751776</v>
      </c>
      <c r="K213" s="202"/>
      <c r="L213" s="186">
        <v>0.91428571428571426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1</v>
      </c>
      <c r="E214" s="190"/>
      <c r="F214" s="189">
        <v>0.93333333333333335</v>
      </c>
      <c r="G214" s="190"/>
      <c r="H214" s="189">
        <v>0.5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126</v>
      </c>
      <c r="E221" s="187"/>
      <c r="F221" s="193" t="s">
        <v>127</v>
      </c>
      <c r="G221" s="187"/>
      <c r="H221" s="193" t="s">
        <v>127</v>
      </c>
      <c r="I221" s="187"/>
      <c r="J221" s="193" t="s">
        <v>127</v>
      </c>
      <c r="K221" s="187"/>
      <c r="L221" s="193" t="s">
        <v>127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130</v>
      </c>
      <c r="E222" s="187"/>
      <c r="F222" s="193" t="s">
        <v>124</v>
      </c>
      <c r="G222" s="187"/>
      <c r="H222" s="193" t="s">
        <v>124</v>
      </c>
      <c r="I222" s="187"/>
      <c r="J222" s="193" t="s">
        <v>130</v>
      </c>
      <c r="K222" s="187"/>
      <c r="L222" s="193" t="s">
        <v>130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124</v>
      </c>
      <c r="E224" s="187"/>
      <c r="F224" s="193" t="s">
        <v>125</v>
      </c>
      <c r="G224" s="187"/>
      <c r="H224" s="193" t="s">
        <v>124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131</v>
      </c>
      <c r="E225" s="190"/>
      <c r="F225" s="199" t="s">
        <v>132</v>
      </c>
      <c r="G225" s="190"/>
      <c r="H225" s="199" t="s">
        <v>132</v>
      </c>
      <c r="I225" s="190"/>
      <c r="J225" s="199" t="s">
        <v>132</v>
      </c>
      <c r="K225" s="190"/>
      <c r="L225" s="199" t="s">
        <v>133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2023-09-02T04:10:38Z</dcterms:modified>
</cp:coreProperties>
</file>