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2B4860FD-3879-4989-8BFB-E24001B60C1D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<sst xmlns="http://schemas.openxmlformats.org/spreadsheetml/2006/main" count="244" uniqueCount="135">
  <si>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</si>
  <si>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</si>
  <si>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</si>
  <si>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</si>
  <si>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</si>
  <si>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</si>
  <si>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</si>
  <si>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</si>
  <si>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</si>
  <si>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</si>
  <si>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</si>
  <si>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</si>
  <si>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</si>
  <si>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</si>
  <si>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</si>
  <si>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</si>
  <si>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</si>
  <si>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</si>
  <si>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</si>
  <si>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</si>
  <si>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</si>
  <si>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</si>
  <si>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</si>
  <si>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</si>
  <si>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</si>
  <si>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</si>
  <si>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</si>
  <si>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</si>
  <si>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</si>
  <si>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</si>
  <si>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</si>
  <si>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</si>
  <si>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</si>
  <si>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</si>
  <si>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</si>
  <si>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</si>
  <si>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</si>
  <si>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</si>
  <si>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</si>
  <si>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</si>
  <si>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</si>
  <si>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</si>
  <si>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</si>
  <si>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</si>
  <si>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</si>
  <si>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</si>
  <si>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</si>
  <si>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</si>
  <si>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</si>
  <si>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</si>
  <si>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</si>
  <si>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</si>
  <si>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</si>
  <si>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</si>
  <si>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</si>
  <si>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</si>
  <si>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</si>
  <si>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</si>
  <si>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</si>
  <si>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</si>
  <si>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</si>
  <si>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</si>
  <si>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</si>
  <si>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</si>
  <si>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</si>
  <si>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</si>
  <si>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</si>
  <si>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</si>
  <si>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</si>
  <si>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</si>
  <si>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</si>
  <si>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</si>
  <si>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</si>
  <si>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</si>
  <si>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</si>
  <si>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</si>
  <si>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</si>
  <si>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</si>
  <si>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</si>
  <si>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</si>
  <si>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</si>
  <si>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</si>
  <si>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</si>
  <si>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</si>
  <si>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</si>
  <si>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</si>
  <si>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</si>
  <si>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</si>
  <si>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</si>
  <si>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</si>
  <si>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</si>
  <si>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</si>
  <si>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</si>
  <si>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</si>
  <si>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</si>
  <si>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</si>
  <si>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</si>
  <si>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</si>
  <si>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</si>
  <si>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</si>
  <si>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</si>
  <si>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</si>
  <si>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</si>
  <si>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</si>
  <si>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</si>
  <si>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</si>
  <si>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</si>
  <si>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</si>
  <si>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</si>
  <si>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</si>
  <si>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</si>
  <si>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</si>
  <si>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</si>
  <si>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</si>
  <si>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</si>
  <si>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</si>
  <si>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</si>
  <si>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</si>
  <si>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</si>
  <si>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</si>
  <si>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</si>
  <si>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</si>
  <si>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</si>
  <si>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U</t>
  </si>
  <si>
    <t>Entre 3 y 3,5 SMMLV</t>
  </si>
  <si>
    <t>Entre 2,5 y 3 SMMLV</t>
  </si>
  <si>
    <t>Entre 1,5 y 2 SMMLV</t>
  </si>
  <si>
    <t>Entre 6 y 7 SMMLV</t>
  </si>
  <si>
    <t>UNIVERSIDAD DE SAN BUENAVENTURA</t>
  </si>
  <si>
    <t>SI</t>
  </si>
  <si>
    <t>Entre 1 y 1,5 SMMLV</t>
  </si>
  <si>
    <t>1 SMMLV</t>
  </si>
  <si>
    <t>Entre 3,5 y 4 SMMLV</t>
  </si>
  <si>
    <t>Entre 4 y 4,5 SMMLV</t>
  </si>
  <si>
    <t>Entre 9 y 11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</si>
</sst>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UNIVERSIDAD DE SAN BUENAVENTURA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128</v>
      </c>
      <c r="B11" s="3" t="s">
        <v>122</v>
      </c>
      <c r="C11" s="3" t="s">
        <v>123</v>
      </c>
      <c r="D11" s="3">
        <v>4</v>
      </c>
      <c r="E11" s="3" t="s">
        <v>129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UNIVERSIDAD</v>
      </c>
      <c r="D13" s="5"/>
      <c r="E13" s="4"/>
      <c r="F13" s="5"/>
      <c r="G13" s="6">
        <f>+D11</f>
        <v>4</v>
      </c>
      <c r="H13" s="4"/>
      <c r="I13" s="6" t="str">
        <f>+E11</f>
        <v>SI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UNIVERSIDAD DE SAN BUENAVENTURA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14618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13270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>
        <f>+M33</f>
        <v>1348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165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7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7.8987966676951557E-2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>
        <v>0.69683655536028122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15780</v>
      </c>
      <c r="D32" s="56">
        <v>15626</v>
      </c>
      <c r="E32" s="56">
        <v>15424</v>
      </c>
      <c r="F32" s="56">
        <v>15871</v>
      </c>
      <c r="G32" s="56">
        <v>15705</v>
      </c>
      <c r="H32" s="57">
        <v>14551</v>
      </c>
      <c r="I32" s="57">
        <v>14485</v>
      </c>
      <c r="J32" s="58">
        <v>14610</v>
      </c>
      <c r="K32" s="58">
        <v>13879</v>
      </c>
      <c r="L32" s="58">
        <v>13263</v>
      </c>
      <c r="M32" s="61">
        <v>13270</v>
      </c>
    </row>
    <row r="33" spans="1:14" ht="18.75" x14ac:dyDescent="0.25">
      <c r="A33" s="275" t="s">
        <v>24</v>
      </c>
      <c r="B33" s="276"/>
      <c r="C33" s="60">
        <v>976</v>
      </c>
      <c r="D33" s="12">
        <v>1295</v>
      </c>
      <c r="E33" s="12">
        <v>1093</v>
      </c>
      <c r="F33" s="12">
        <v>1450</v>
      </c>
      <c r="G33" s="12">
        <v>976</v>
      </c>
      <c r="H33" s="27">
        <v>999</v>
      </c>
      <c r="I33" s="27">
        <v>1245</v>
      </c>
      <c r="J33" s="32">
        <v>1112</v>
      </c>
      <c r="K33" s="32">
        <v>1150</v>
      </c>
      <c r="L33" s="32">
        <v>1201</v>
      </c>
      <c r="M33" s="62">
        <v>1348</v>
      </c>
    </row>
    <row r="34" spans="1:14" ht="19.5" thickBot="1" x14ac:dyDescent="0.3">
      <c r="A34" s="250" t="s">
        <v>8</v>
      </c>
      <c r="B34" s="251"/>
      <c r="C34" s="171">
        <f>+SUM(C32:C33)</f>
        <v>16756</v>
      </c>
      <c r="D34" s="172">
        <f t="shared" ref="D34:H34" si="0">+SUM(D32:D33)</f>
        <v>16921</v>
      </c>
      <c r="E34" s="172">
        <f t="shared" si="0"/>
        <v>16517</v>
      </c>
      <c r="F34" s="172">
        <f t="shared" si="0"/>
        <v>17321</v>
      </c>
      <c r="G34" s="172">
        <f t="shared" si="0"/>
        <v>16681</v>
      </c>
      <c r="H34" s="175">
        <f t="shared" si="0"/>
        <v>15550</v>
      </c>
      <c r="I34" s="175">
        <f>+SUM(I32:I33)</f>
        <v>15730</v>
      </c>
      <c r="J34" s="166">
        <f>+SUM(J32:J33)</f>
        <v>15722</v>
      </c>
      <c r="K34" s="166">
        <f>+SUM(K32:K33)</f>
        <v>15029</v>
      </c>
      <c r="L34" s="166">
        <f>+SUM(L32:L33)</f>
        <v>14464</v>
      </c>
      <c r="M34" s="167">
        <f>+SUM(M32:M33)</f>
        <v>14618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41" t="s">
        <v>3</v>
      </c>
      <c r="B40" s="242"/>
      <c r="C40" s="69">
        <v>192</v>
      </c>
      <c r="D40" s="15">
        <v>143</v>
      </c>
      <c r="E40" s="15">
        <v>144</v>
      </c>
      <c r="F40" s="15">
        <v>241</v>
      </c>
      <c r="G40" s="15">
        <v>244</v>
      </c>
      <c r="H40" s="28">
        <v>349</v>
      </c>
      <c r="I40" s="28">
        <v>340</v>
      </c>
      <c r="J40" s="33">
        <v>234</v>
      </c>
      <c r="K40" s="33">
        <v>304</v>
      </c>
      <c r="L40" s="33">
        <v>244</v>
      </c>
      <c r="M40" s="70">
        <v>236</v>
      </c>
      <c r="N40" s="42"/>
    </row>
    <row r="41" spans="1:14" ht="18.75" x14ac:dyDescent="0.25">
      <c r="A41" s="241" t="s">
        <v>4</v>
      </c>
      <c r="B41" s="242"/>
      <c r="C41" s="69">
        <v>15588</v>
      </c>
      <c r="D41" s="15">
        <v>15483</v>
      </c>
      <c r="E41" s="15">
        <v>15280</v>
      </c>
      <c r="F41" s="15">
        <v>15630</v>
      </c>
      <c r="G41" s="15">
        <v>15461</v>
      </c>
      <c r="H41" s="28">
        <v>14202</v>
      </c>
      <c r="I41" s="28">
        <v>14145</v>
      </c>
      <c r="J41" s="33">
        <v>14376</v>
      </c>
      <c r="K41" s="33">
        <v>13575</v>
      </c>
      <c r="L41" s="33">
        <v>13019</v>
      </c>
      <c r="M41" s="70">
        <v>13034</v>
      </c>
      <c r="N41" s="42"/>
    </row>
    <row r="42" spans="1:14" ht="18.75" x14ac:dyDescent="0.25">
      <c r="A42" s="241" t="s">
        <v>5</v>
      </c>
      <c r="B42" s="242"/>
      <c r="C42" s="69">
        <v>592</v>
      </c>
      <c r="D42" s="15">
        <v>712</v>
      </c>
      <c r="E42" s="15">
        <v>540</v>
      </c>
      <c r="F42" s="15">
        <v>622</v>
      </c>
      <c r="G42" s="15">
        <v>427</v>
      </c>
      <c r="H42" s="28">
        <v>520</v>
      </c>
      <c r="I42" s="28">
        <v>478</v>
      </c>
      <c r="J42" s="33">
        <v>438</v>
      </c>
      <c r="K42" s="33">
        <v>383</v>
      </c>
      <c r="L42" s="33">
        <v>640</v>
      </c>
      <c r="M42" s="70">
        <v>620</v>
      </c>
      <c r="N42" s="42"/>
    </row>
    <row r="43" spans="1:14" ht="18.75" x14ac:dyDescent="0.25">
      <c r="A43" s="241" t="s">
        <v>6</v>
      </c>
      <c r="B43" s="242"/>
      <c r="C43" s="69">
        <v>384</v>
      </c>
      <c r="D43" s="15">
        <v>574</v>
      </c>
      <c r="E43" s="15">
        <v>507</v>
      </c>
      <c r="F43" s="15">
        <v>751</v>
      </c>
      <c r="G43" s="15">
        <v>482</v>
      </c>
      <c r="H43" s="28">
        <v>379</v>
      </c>
      <c r="I43" s="28">
        <v>663</v>
      </c>
      <c r="J43" s="33">
        <v>559</v>
      </c>
      <c r="K43" s="33">
        <v>603</v>
      </c>
      <c r="L43" s="33">
        <v>407</v>
      </c>
      <c r="M43" s="70">
        <v>489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9</v>
      </c>
      <c r="E44" s="15">
        <v>46</v>
      </c>
      <c r="F44" s="15">
        <v>77</v>
      </c>
      <c r="G44" s="15">
        <v>67</v>
      </c>
      <c r="H44" s="28">
        <v>100</v>
      </c>
      <c r="I44" s="28">
        <v>104</v>
      </c>
      <c r="J44" s="33">
        <v>115</v>
      </c>
      <c r="K44" s="33">
        <v>164</v>
      </c>
      <c r="L44" s="33">
        <v>154</v>
      </c>
      <c r="M44" s="70">
        <v>239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16756</v>
      </c>
      <c r="D45" s="172">
        <f t="shared" ref="D45:I45" si="1">+SUM(D39:D44)</f>
        <v>16921</v>
      </c>
      <c r="E45" s="172">
        <f t="shared" si="1"/>
        <v>16517</v>
      </c>
      <c r="F45" s="172">
        <f t="shared" si="1"/>
        <v>17321</v>
      </c>
      <c r="G45" s="172">
        <f t="shared" si="1"/>
        <v>16681</v>
      </c>
      <c r="H45" s="175">
        <f t="shared" si="1"/>
        <v>15550</v>
      </c>
      <c r="I45" s="175">
        <f t="shared" si="1"/>
        <v>15730</v>
      </c>
      <c r="J45" s="166">
        <f>+SUM(J39:J44)</f>
        <v>15722</v>
      </c>
      <c r="K45" s="166">
        <f>+SUM(K39:K44)</f>
        <v>15029</v>
      </c>
      <c r="L45" s="166">
        <f>+SUM(L39:L44)</f>
        <v>14464</v>
      </c>
      <c r="M45" s="167">
        <f>+SUM(M39:M44)</f>
        <v>14618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397</v>
      </c>
      <c r="D51" s="15">
        <v>391</v>
      </c>
      <c r="E51" s="15">
        <v>371</v>
      </c>
      <c r="F51" s="15">
        <v>337</v>
      </c>
      <c r="G51" s="15">
        <v>304</v>
      </c>
      <c r="H51" s="28">
        <v>292</v>
      </c>
      <c r="I51" s="28">
        <v>279</v>
      </c>
      <c r="J51" s="33">
        <v>264</v>
      </c>
      <c r="K51" s="33">
        <v>337</v>
      </c>
      <c r="L51" s="33">
        <v>429</v>
      </c>
      <c r="M51" s="70">
        <v>546</v>
      </c>
    </row>
    <row r="52" spans="1:13" ht="18.75" x14ac:dyDescent="0.25">
      <c r="A52" s="245" t="s">
        <v>27</v>
      </c>
      <c r="B52" s="246"/>
      <c r="C52" s="69">
        <v>2005</v>
      </c>
      <c r="D52" s="15">
        <v>2265</v>
      </c>
      <c r="E52" s="15">
        <v>2330</v>
      </c>
      <c r="F52" s="15">
        <v>2986</v>
      </c>
      <c r="G52" s="15">
        <v>2851</v>
      </c>
      <c r="H52" s="28">
        <v>2897</v>
      </c>
      <c r="I52" s="28">
        <v>3090</v>
      </c>
      <c r="J52" s="33">
        <v>2947</v>
      </c>
      <c r="K52" s="33">
        <v>2852</v>
      </c>
      <c r="L52" s="33">
        <v>2614</v>
      </c>
      <c r="M52" s="70">
        <v>2685</v>
      </c>
    </row>
    <row r="53" spans="1:13" ht="18.75" x14ac:dyDescent="0.25">
      <c r="A53" s="245" t="s">
        <v>47</v>
      </c>
      <c r="B53" s="246"/>
      <c r="C53" s="69">
        <v>673</v>
      </c>
      <c r="D53" s="15">
        <v>677</v>
      </c>
      <c r="E53" s="15">
        <v>661</v>
      </c>
      <c r="F53" s="15">
        <v>607</v>
      </c>
      <c r="G53" s="15">
        <v>611</v>
      </c>
      <c r="H53" s="28">
        <v>643</v>
      </c>
      <c r="I53" s="28">
        <v>763</v>
      </c>
      <c r="J53" s="33">
        <v>859</v>
      </c>
      <c r="K53" s="33">
        <v>919</v>
      </c>
      <c r="L53" s="33">
        <v>989</v>
      </c>
      <c r="M53" s="70">
        <v>1035</v>
      </c>
    </row>
    <row r="54" spans="1:13" ht="18.75" x14ac:dyDescent="0.25">
      <c r="A54" s="245" t="s">
        <v>48</v>
      </c>
      <c r="B54" s="246"/>
      <c r="C54" s="69">
        <v>4149</v>
      </c>
      <c r="D54" s="15">
        <v>4319</v>
      </c>
      <c r="E54" s="15">
        <v>4463</v>
      </c>
      <c r="F54" s="15">
        <v>4625</v>
      </c>
      <c r="G54" s="15">
        <v>4668</v>
      </c>
      <c r="H54" s="28">
        <v>4264</v>
      </c>
      <c r="I54" s="28">
        <v>4444</v>
      </c>
      <c r="J54" s="33">
        <v>4474</v>
      </c>
      <c r="K54" s="33">
        <v>4271</v>
      </c>
      <c r="L54" s="33">
        <v>4212</v>
      </c>
      <c r="M54" s="70">
        <v>3906</v>
      </c>
    </row>
    <row r="55" spans="1:13" ht="18.75" x14ac:dyDescent="0.25">
      <c r="A55" s="245" t="s">
        <v>59</v>
      </c>
      <c r="B55" s="246"/>
      <c r="C55" s="69">
        <v>4360</v>
      </c>
      <c r="D55" s="15">
        <v>4034</v>
      </c>
      <c r="E55" s="15">
        <v>3584</v>
      </c>
      <c r="F55" s="15">
        <v>3413</v>
      </c>
      <c r="G55" s="15">
        <v>3094</v>
      </c>
      <c r="H55" s="28">
        <v>2724</v>
      </c>
      <c r="I55" s="28">
        <v>2622</v>
      </c>
      <c r="J55" s="33">
        <v>2607</v>
      </c>
      <c r="K55" s="33">
        <v>2366</v>
      </c>
      <c r="L55" s="33">
        <v>2058</v>
      </c>
      <c r="M55" s="70">
        <v>1982</v>
      </c>
    </row>
    <row r="56" spans="1:13" ht="18.75" x14ac:dyDescent="0.25">
      <c r="A56" s="245" t="s">
        <v>49</v>
      </c>
      <c r="B56" s="246"/>
      <c r="C56" s="69">
        <v>5172</v>
      </c>
      <c r="D56" s="15">
        <v>5235</v>
      </c>
      <c r="E56" s="15">
        <v>5108</v>
      </c>
      <c r="F56" s="15">
        <v>5353</v>
      </c>
      <c r="G56" s="15">
        <v>5153</v>
      </c>
      <c r="H56" s="28">
        <v>4730</v>
      </c>
      <c r="I56" s="28">
        <v>4532</v>
      </c>
      <c r="J56" s="33">
        <v>4571</v>
      </c>
      <c r="K56" s="33">
        <v>4284</v>
      </c>
      <c r="L56" s="33">
        <v>4114</v>
      </c>
      <c r="M56" s="70">
        <v>4289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48</v>
      </c>
      <c r="M58" s="74">
        <v>175</v>
      </c>
    </row>
    <row r="59" spans="1:13" ht="19.5" thickBot="1" x14ac:dyDescent="0.3">
      <c r="A59" s="250" t="s">
        <v>8</v>
      </c>
      <c r="B59" s="251"/>
      <c r="C59" s="174">
        <f>+SUM(C50:C58)</f>
        <v>16756</v>
      </c>
      <c r="D59" s="172">
        <f>+SUM(D50:D58)</f>
        <v>16921</v>
      </c>
      <c r="E59" s="172">
        <f t="shared" ref="E59:L59" si="2">+SUM(E50:E58)</f>
        <v>16517</v>
      </c>
      <c r="F59" s="172">
        <f t="shared" si="2"/>
        <v>17321</v>
      </c>
      <c r="G59" s="172">
        <f t="shared" si="2"/>
        <v>16681</v>
      </c>
      <c r="H59" s="172">
        <f t="shared" si="2"/>
        <v>15550</v>
      </c>
      <c r="I59" s="172">
        <f t="shared" si="2"/>
        <v>15730</v>
      </c>
      <c r="J59" s="172">
        <f t="shared" si="2"/>
        <v>15722</v>
      </c>
      <c r="K59" s="172">
        <f t="shared" si="2"/>
        <v>15029</v>
      </c>
      <c r="L59" s="172">
        <f t="shared" si="2"/>
        <v>14464</v>
      </c>
      <c r="M59" s="167">
        <f>+SUM(M50:M58)</f>
        <v>14618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2792</v>
      </c>
      <c r="H65" s="33">
        <v>2851</v>
      </c>
      <c r="I65" s="33">
        <v>2873</v>
      </c>
      <c r="J65" s="33">
        <v>2773</v>
      </c>
      <c r="K65" s="32">
        <v>2842</v>
      </c>
      <c r="L65" s="32">
        <v>2574</v>
      </c>
      <c r="M65" s="62">
        <v>2662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448</v>
      </c>
      <c r="H66" s="33">
        <v>396</v>
      </c>
      <c r="I66" s="33">
        <v>586</v>
      </c>
      <c r="J66" s="33">
        <v>514</v>
      </c>
      <c r="K66" s="32">
        <v>302</v>
      </c>
      <c r="L66" s="32">
        <v>286</v>
      </c>
      <c r="M66" s="62">
        <v>294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3427</v>
      </c>
      <c r="H67" s="33">
        <v>3119</v>
      </c>
      <c r="I67" s="33">
        <v>3213</v>
      </c>
      <c r="J67" s="33">
        <v>3197</v>
      </c>
      <c r="K67" s="32">
        <v>3038</v>
      </c>
      <c r="L67" s="32">
        <v>2759</v>
      </c>
      <c r="M67" s="62">
        <v>2547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4205</v>
      </c>
      <c r="H68" s="33">
        <v>3805</v>
      </c>
      <c r="I68" s="33">
        <v>3687</v>
      </c>
      <c r="J68" s="33">
        <v>3734</v>
      </c>
      <c r="K68" s="32">
        <v>3546</v>
      </c>
      <c r="L68" s="32">
        <v>3574</v>
      </c>
      <c r="M68" s="62">
        <v>3621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23</v>
      </c>
      <c r="H69" s="33">
        <v>0</v>
      </c>
      <c r="I69" s="33">
        <v>10</v>
      </c>
      <c r="J69" s="33">
        <v>0</v>
      </c>
      <c r="K69" s="32">
        <v>2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288</v>
      </c>
      <c r="H70" s="33">
        <v>381</v>
      </c>
      <c r="I70" s="33">
        <v>372</v>
      </c>
      <c r="J70" s="33">
        <v>450</v>
      </c>
      <c r="K70" s="32">
        <v>537</v>
      </c>
      <c r="L70" s="32">
        <v>566</v>
      </c>
      <c r="M70" s="62">
        <v>682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4842</v>
      </c>
      <c r="H71" s="33">
        <v>4349</v>
      </c>
      <c r="I71" s="33">
        <v>4164</v>
      </c>
      <c r="J71" s="33">
        <v>4183</v>
      </c>
      <c r="K71" s="32">
        <v>3776</v>
      </c>
      <c r="L71" s="32">
        <v>3583</v>
      </c>
      <c r="M71" s="62">
        <v>3653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648</v>
      </c>
      <c r="H73" s="33">
        <v>645</v>
      </c>
      <c r="I73" s="33">
        <v>808</v>
      </c>
      <c r="J73" s="33">
        <v>871</v>
      </c>
      <c r="K73" s="32">
        <v>955</v>
      </c>
      <c r="L73" s="32">
        <v>1038</v>
      </c>
      <c r="M73" s="62">
        <v>1060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8</v>
      </c>
      <c r="H74" s="33">
        <v>4</v>
      </c>
      <c r="I74" s="33">
        <v>17</v>
      </c>
      <c r="J74" s="33">
        <v>0</v>
      </c>
      <c r="K74" s="32">
        <v>31</v>
      </c>
      <c r="L74" s="32">
        <v>84</v>
      </c>
      <c r="M74" s="62">
        <v>99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16681</v>
      </c>
      <c r="H76" s="172">
        <f t="shared" si="3"/>
        <v>15550</v>
      </c>
      <c r="I76" s="172">
        <f t="shared" ref="I76:M76" si="4">+SUM(I64:I75)</f>
        <v>15730</v>
      </c>
      <c r="J76" s="172">
        <f t="shared" si="4"/>
        <v>15722</v>
      </c>
      <c r="K76" s="172">
        <f t="shared" si="4"/>
        <v>15029</v>
      </c>
      <c r="L76" s="172">
        <f t="shared" si="4"/>
        <v>14464</v>
      </c>
      <c r="M76" s="173">
        <f t="shared" si="4"/>
        <v>14618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16714</v>
      </c>
      <c r="D82" s="84">
        <v>16859</v>
      </c>
      <c r="E82" s="84">
        <v>16438</v>
      </c>
      <c r="F82" s="84">
        <v>17107</v>
      </c>
      <c r="G82" s="84">
        <v>16547</v>
      </c>
      <c r="H82" s="85">
        <v>15415</v>
      </c>
      <c r="I82" s="85">
        <v>15469</v>
      </c>
      <c r="J82" s="85">
        <v>15526</v>
      </c>
      <c r="K82" s="86">
        <v>14786</v>
      </c>
      <c r="L82" s="86">
        <v>14169</v>
      </c>
      <c r="M82" s="87">
        <v>14328</v>
      </c>
    </row>
    <row r="83" spans="1:13" ht="18.75" x14ac:dyDescent="0.25">
      <c r="A83" s="241" t="s">
        <v>31</v>
      </c>
      <c r="B83" s="242"/>
      <c r="C83" s="63">
        <v>11</v>
      </c>
      <c r="D83" s="15">
        <v>0</v>
      </c>
      <c r="E83" s="15">
        <v>16</v>
      </c>
      <c r="F83" s="15">
        <v>68</v>
      </c>
      <c r="G83" s="15">
        <v>18</v>
      </c>
      <c r="H83" s="28">
        <v>11</v>
      </c>
      <c r="I83" s="28">
        <v>146</v>
      </c>
      <c r="J83" s="28">
        <v>146</v>
      </c>
      <c r="K83" s="32">
        <v>114</v>
      </c>
      <c r="L83" s="32">
        <v>30</v>
      </c>
      <c r="M83" s="88">
        <v>55</v>
      </c>
    </row>
    <row r="84" spans="1:13" ht="18.75" x14ac:dyDescent="0.25">
      <c r="A84" s="241" t="s">
        <v>32</v>
      </c>
      <c r="B84" s="242"/>
      <c r="C84" s="63">
        <v>31</v>
      </c>
      <c r="D84" s="15">
        <v>62</v>
      </c>
      <c r="E84" s="15">
        <v>63</v>
      </c>
      <c r="F84" s="15">
        <v>146</v>
      </c>
      <c r="G84" s="15">
        <v>116</v>
      </c>
      <c r="H84" s="28">
        <v>124</v>
      </c>
      <c r="I84" s="28">
        <v>115</v>
      </c>
      <c r="J84" s="28">
        <v>50</v>
      </c>
      <c r="K84" s="32">
        <v>129</v>
      </c>
      <c r="L84" s="32">
        <v>265</v>
      </c>
      <c r="M84" s="88">
        <v>235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16756</v>
      </c>
      <c r="D87" s="164">
        <f t="shared" ref="D87:H87" si="5">+SUM(D82:D86)</f>
        <v>16921</v>
      </c>
      <c r="E87" s="164">
        <f t="shared" si="5"/>
        <v>16517</v>
      </c>
      <c r="F87" s="164">
        <f t="shared" si="5"/>
        <v>17321</v>
      </c>
      <c r="G87" s="164">
        <f t="shared" si="5"/>
        <v>16681</v>
      </c>
      <c r="H87" s="165">
        <f t="shared" si="5"/>
        <v>15550</v>
      </c>
      <c r="I87" s="165">
        <f>+SUM(I82:I86)</f>
        <v>15730</v>
      </c>
      <c r="J87" s="165">
        <f>+SUM(J82:J86)</f>
        <v>15722</v>
      </c>
      <c r="K87" s="166">
        <f>+SUM(K82:K86)</f>
        <v>15029</v>
      </c>
      <c r="L87" s="166">
        <f>+SUM(L82:L86)</f>
        <v>14464</v>
      </c>
      <c r="M87" s="167">
        <f>+SUM(M82:M86)</f>
        <v>14618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7907</v>
      </c>
      <c r="D93" s="91">
        <v>7881</v>
      </c>
      <c r="E93" s="91">
        <v>8425</v>
      </c>
      <c r="F93" s="91">
        <v>7883</v>
      </c>
      <c r="G93" s="91">
        <v>7571</v>
      </c>
      <c r="H93" s="92">
        <v>7029</v>
      </c>
      <c r="I93" s="92">
        <v>7194</v>
      </c>
      <c r="J93" s="86">
        <v>7302</v>
      </c>
      <c r="K93" s="86">
        <v>7083</v>
      </c>
      <c r="L93" s="86">
        <v>6829</v>
      </c>
      <c r="M93" s="87">
        <v>6910</v>
      </c>
    </row>
    <row r="94" spans="1:13" ht="18.75" x14ac:dyDescent="0.25">
      <c r="A94" s="275" t="s">
        <v>35</v>
      </c>
      <c r="B94" s="276"/>
      <c r="C94" s="63">
        <v>8849</v>
      </c>
      <c r="D94" s="15">
        <v>9040</v>
      </c>
      <c r="E94" s="15">
        <v>8092</v>
      </c>
      <c r="F94" s="15">
        <v>9438</v>
      </c>
      <c r="G94" s="15">
        <v>9110</v>
      </c>
      <c r="H94" s="28">
        <v>8521</v>
      </c>
      <c r="I94" s="28">
        <v>8536</v>
      </c>
      <c r="J94" s="28">
        <v>8420</v>
      </c>
      <c r="K94" s="32">
        <v>7946</v>
      </c>
      <c r="L94" s="32">
        <v>7635</v>
      </c>
      <c r="M94" s="88">
        <v>7708</v>
      </c>
    </row>
    <row r="95" spans="1:13" ht="19.5" thickBot="1" x14ac:dyDescent="0.3">
      <c r="A95" s="250" t="s">
        <v>8</v>
      </c>
      <c r="B95" s="251"/>
      <c r="C95" s="158">
        <f>+SUM(C93:C94)</f>
        <v>16756</v>
      </c>
      <c r="D95" s="164">
        <f t="shared" ref="D95:M95" si="6">+SUM(D93:D94)</f>
        <v>16921</v>
      </c>
      <c r="E95" s="164">
        <f t="shared" si="6"/>
        <v>16517</v>
      </c>
      <c r="F95" s="164">
        <f t="shared" si="6"/>
        <v>17321</v>
      </c>
      <c r="G95" s="164">
        <f t="shared" si="6"/>
        <v>16681</v>
      </c>
      <c r="H95" s="165">
        <f t="shared" si="6"/>
        <v>15550</v>
      </c>
      <c r="I95" s="165">
        <f t="shared" si="6"/>
        <v>15730</v>
      </c>
      <c r="J95" s="165">
        <f t="shared" si="6"/>
        <v>15722</v>
      </c>
      <c r="K95" s="166">
        <f t="shared" si="6"/>
        <v>15029</v>
      </c>
      <c r="L95" s="166">
        <f t="shared" si="6"/>
        <v>14464</v>
      </c>
      <c r="M95" s="167">
        <f t="shared" si="6"/>
        <v>14618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0.13618677042801555</v>
      </c>
      <c r="D100" s="209">
        <v>0.14327485380116958</v>
      </c>
      <c r="E100" s="209">
        <v>0.11607142857142858</v>
      </c>
      <c r="F100" s="209">
        <v>0.11740890688259109</v>
      </c>
      <c r="G100" s="210">
        <v>0.18575851393188855</v>
      </c>
    </row>
    <row r="101" spans="1:10" ht="18.75" x14ac:dyDescent="0.25">
      <c r="A101" s="275" t="s">
        <v>4</v>
      </c>
      <c r="B101" s="276"/>
      <c r="C101" s="209">
        <v>0.10266512166859791</v>
      </c>
      <c r="D101" s="209">
        <v>9.9415679272845323E-2</v>
      </c>
      <c r="E101" s="209">
        <v>8.9943286204968442E-2</v>
      </c>
      <c r="F101" s="209">
        <v>7.8987966676951557E-2</v>
      </c>
      <c r="G101" s="210">
        <v>8.0847279489045187E-2</v>
      </c>
    </row>
    <row r="102" spans="1:10" ht="19.5" thickBot="1" x14ac:dyDescent="0.3">
      <c r="A102" s="250" t="s">
        <v>41</v>
      </c>
      <c r="B102" s="251"/>
      <c r="C102" s="162">
        <v>0.10331767913952432</v>
      </c>
      <c r="D102" s="162">
        <v>0.10060012634238787</v>
      </c>
      <c r="E102" s="162">
        <v>9.0626215480357833E-2</v>
      </c>
      <c r="F102" s="162">
        <v>7.9706305351600934E-2</v>
      </c>
      <c r="G102" s="163">
        <v>8.3517176173967853E-2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47" t="s">
        <v>2</v>
      </c>
      <c r="H109" s="302"/>
      <c r="I109" s="97">
        <v>0</v>
      </c>
      <c r="J109"/>
    </row>
    <row r="110" spans="1:10" ht="18.75" x14ac:dyDescent="0.25">
      <c r="A110" s="217" t="s">
        <v>3</v>
      </c>
      <c r="B110" s="249"/>
      <c r="C110" s="63">
        <f t="shared" si="7"/>
        <v>236</v>
      </c>
      <c r="D110" s="95">
        <v>0</v>
      </c>
      <c r="E110" s="96">
        <f t="shared" ref="E110:E115" si="8">+IF(C110=0,"",(D110/C110))</f>
        <v>0</v>
      </c>
      <c r="G110" s="217" t="s">
        <v>3</v>
      </c>
      <c r="H110" s="218"/>
      <c r="I110" s="98">
        <v>4</v>
      </c>
      <c r="J110"/>
    </row>
    <row r="111" spans="1:10" ht="18.75" x14ac:dyDescent="0.25">
      <c r="A111" s="217" t="s">
        <v>4</v>
      </c>
      <c r="B111" s="249"/>
      <c r="C111" s="63">
        <f t="shared" si="7"/>
        <v>13034</v>
      </c>
      <c r="D111" s="95">
        <v>7995</v>
      </c>
      <c r="E111" s="96">
        <f t="shared" si="8"/>
        <v>0.61339573423354299</v>
      </c>
      <c r="G111" s="217" t="s">
        <v>4</v>
      </c>
      <c r="H111" s="218"/>
      <c r="I111" s="98">
        <v>87</v>
      </c>
      <c r="J111"/>
    </row>
    <row r="112" spans="1:10" ht="18.75" x14ac:dyDescent="0.25">
      <c r="A112" s="217" t="s">
        <v>5</v>
      </c>
      <c r="B112" s="249"/>
      <c r="C112" s="63">
        <f t="shared" si="7"/>
        <v>620</v>
      </c>
      <c r="D112" s="95">
        <v>0</v>
      </c>
      <c r="E112" s="96">
        <f t="shared" si="8"/>
        <v>0</v>
      </c>
      <c r="G112" s="217" t="s">
        <v>5</v>
      </c>
      <c r="H112" s="218"/>
      <c r="I112" s="98">
        <v>30</v>
      </c>
      <c r="J112"/>
    </row>
    <row r="113" spans="1:10" ht="18.75" x14ac:dyDescent="0.25">
      <c r="A113" s="217" t="s">
        <v>6</v>
      </c>
      <c r="B113" s="249"/>
      <c r="C113" s="63">
        <f t="shared" si="7"/>
        <v>489</v>
      </c>
      <c r="D113" s="95">
        <v>82</v>
      </c>
      <c r="E113" s="96">
        <f t="shared" si="8"/>
        <v>0.16768916155419222</v>
      </c>
      <c r="G113" s="217" t="s">
        <v>6</v>
      </c>
      <c r="H113" s="218"/>
      <c r="I113" s="98">
        <v>36</v>
      </c>
      <c r="J113"/>
    </row>
    <row r="114" spans="1:10" ht="18.75" x14ac:dyDescent="0.25">
      <c r="A114" s="217" t="s">
        <v>7</v>
      </c>
      <c r="B114" s="249"/>
      <c r="C114" s="63">
        <f t="shared" si="7"/>
        <v>239</v>
      </c>
      <c r="D114" s="95">
        <v>0</v>
      </c>
      <c r="E114" s="96">
        <f t="shared" si="8"/>
        <v>0</v>
      </c>
      <c r="G114" s="217" t="s">
        <v>7</v>
      </c>
      <c r="H114" s="218"/>
      <c r="I114" s="98">
        <v>8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14618</v>
      </c>
      <c r="D115" s="159">
        <f>+SUM(D109:D114)</f>
        <v>8077</v>
      </c>
      <c r="E115" s="160">
        <f t="shared" si="8"/>
        <v>0.55253796689013546</v>
      </c>
      <c r="G115" s="257" t="s">
        <v>8</v>
      </c>
      <c r="H115" s="292"/>
      <c r="I115" s="161">
        <f>+SUM(I109:I114)</f>
        <v>165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4581</v>
      </c>
      <c r="D123" s="303">
        <f>+C123+C124</f>
        <v>8486</v>
      </c>
      <c r="E123" s="103">
        <v>3747</v>
      </c>
      <c r="F123" s="303">
        <f>+E123+E124</f>
        <v>6779</v>
      </c>
      <c r="G123" s="67">
        <v>3053</v>
      </c>
      <c r="H123" s="305">
        <f>+G123+G124</f>
        <v>5361</v>
      </c>
    </row>
    <row r="124" spans="1:10" ht="18.75" x14ac:dyDescent="0.25">
      <c r="A124" s="227"/>
      <c r="B124" s="105">
        <v>2</v>
      </c>
      <c r="C124" s="99">
        <v>3905</v>
      </c>
      <c r="D124" s="223"/>
      <c r="E124" s="99">
        <v>3032</v>
      </c>
      <c r="F124" s="223"/>
      <c r="G124" s="99">
        <v>2308</v>
      </c>
      <c r="H124" s="223"/>
    </row>
    <row r="125" spans="1:10" ht="18.75" x14ac:dyDescent="0.25">
      <c r="A125" s="226">
        <v>2017</v>
      </c>
      <c r="B125" s="106">
        <v>1</v>
      </c>
      <c r="C125" s="100">
        <v>4512</v>
      </c>
      <c r="D125" s="222">
        <f>+C125+C126</f>
        <v>7624</v>
      </c>
      <c r="E125" s="100">
        <v>3838</v>
      </c>
      <c r="F125" s="222">
        <f>+E125+E126</f>
        <v>6582</v>
      </c>
      <c r="G125" s="100">
        <v>2795</v>
      </c>
      <c r="H125" s="222">
        <f>+G125+G126</f>
        <v>4672</v>
      </c>
    </row>
    <row r="126" spans="1:10" ht="18.75" x14ac:dyDescent="0.25">
      <c r="A126" s="227"/>
      <c r="B126" s="105">
        <v>2</v>
      </c>
      <c r="C126" s="99">
        <v>3112</v>
      </c>
      <c r="D126" s="223"/>
      <c r="E126" s="99">
        <v>2744</v>
      </c>
      <c r="F126" s="223"/>
      <c r="G126" s="99">
        <v>1877</v>
      </c>
      <c r="H126" s="223"/>
    </row>
    <row r="127" spans="1:10" ht="18.75" x14ac:dyDescent="0.25">
      <c r="A127" s="226">
        <v>2018</v>
      </c>
      <c r="B127" s="106">
        <v>1</v>
      </c>
      <c r="C127" s="100">
        <v>4036</v>
      </c>
      <c r="D127" s="222">
        <f>+C127+C128</f>
        <v>6741</v>
      </c>
      <c r="E127" s="100">
        <v>3609</v>
      </c>
      <c r="F127" s="222">
        <f>+E127+E128</f>
        <v>6000</v>
      </c>
      <c r="G127" s="100">
        <v>2837</v>
      </c>
      <c r="H127" s="222">
        <f>+G127+G128</f>
        <v>4666</v>
      </c>
    </row>
    <row r="128" spans="1:10" ht="18.75" x14ac:dyDescent="0.25">
      <c r="A128" s="227"/>
      <c r="B128" s="105">
        <v>2</v>
      </c>
      <c r="C128" s="99">
        <v>2705</v>
      </c>
      <c r="D128" s="223"/>
      <c r="E128" s="99">
        <v>2391</v>
      </c>
      <c r="F128" s="223"/>
      <c r="G128" s="99">
        <v>1829</v>
      </c>
      <c r="H128" s="223"/>
    </row>
    <row r="129" spans="1:28" ht="18.75" x14ac:dyDescent="0.25">
      <c r="A129" s="226">
        <v>2019</v>
      </c>
      <c r="B129" s="106">
        <v>1</v>
      </c>
      <c r="C129" s="100">
        <v>3506</v>
      </c>
      <c r="D129" s="222">
        <f>+C129+C130</f>
        <v>6116</v>
      </c>
      <c r="E129" s="100">
        <v>3206</v>
      </c>
      <c r="F129" s="222">
        <f>+E129+E130</f>
        <v>5695</v>
      </c>
      <c r="G129" s="100">
        <v>2700</v>
      </c>
      <c r="H129" s="222">
        <f>+G129+G130</f>
        <v>4469</v>
      </c>
    </row>
    <row r="130" spans="1:28" ht="18.75" x14ac:dyDescent="0.25">
      <c r="A130" s="227"/>
      <c r="B130" s="105">
        <v>2</v>
      </c>
      <c r="C130" s="99">
        <v>2610</v>
      </c>
      <c r="D130" s="223"/>
      <c r="E130" s="99">
        <v>2489</v>
      </c>
      <c r="F130" s="223"/>
      <c r="G130" s="99">
        <v>1769</v>
      </c>
      <c r="H130" s="223"/>
    </row>
    <row r="131" spans="1:28" ht="18.75" x14ac:dyDescent="0.25">
      <c r="A131" s="226">
        <v>2022</v>
      </c>
      <c r="B131" s="106">
        <v>1</v>
      </c>
      <c r="C131" s="100">
        <v>4262</v>
      </c>
      <c r="D131" s="222">
        <f>+C131+C132</f>
        <v>7560</v>
      </c>
      <c r="E131" s="100">
        <v>3520</v>
      </c>
      <c r="F131" s="222">
        <f>+E131+E132</f>
        <v>6119</v>
      </c>
      <c r="G131" s="100">
        <v>2719</v>
      </c>
      <c r="H131" s="222">
        <f>+G131+G132</f>
        <v>4299</v>
      </c>
    </row>
    <row r="132" spans="1:28" ht="18.75" x14ac:dyDescent="0.25">
      <c r="A132" s="227"/>
      <c r="B132" s="105">
        <v>2</v>
      </c>
      <c r="C132" s="99">
        <v>3298</v>
      </c>
      <c r="D132" s="223"/>
      <c r="E132" s="99">
        <v>2599</v>
      </c>
      <c r="F132" s="223"/>
      <c r="G132" s="99">
        <v>1580</v>
      </c>
      <c r="H132" s="223"/>
    </row>
    <row r="133" spans="1:28" ht="18.75" x14ac:dyDescent="0.25">
      <c r="A133" s="226">
        <v>2021</v>
      </c>
      <c r="B133" s="106">
        <v>1</v>
      </c>
      <c r="C133" s="100">
        <v>4302</v>
      </c>
      <c r="D133" s="222">
        <f>+C133+C134</f>
        <v>7562</v>
      </c>
      <c r="E133" s="100">
        <v>3851</v>
      </c>
      <c r="F133" s="222">
        <f>+E133+E134</f>
        <v>6733</v>
      </c>
      <c r="G133" s="100">
        <v>2351</v>
      </c>
      <c r="H133" s="222">
        <f>+G133+G134</f>
        <v>4055</v>
      </c>
    </row>
    <row r="134" spans="1:28" ht="18.75" x14ac:dyDescent="0.25">
      <c r="A134" s="227"/>
      <c r="B134" s="105">
        <v>2</v>
      </c>
      <c r="C134" s="99">
        <v>3260</v>
      </c>
      <c r="D134" s="223"/>
      <c r="E134" s="99">
        <v>2882</v>
      </c>
      <c r="F134" s="223"/>
      <c r="G134" s="99">
        <v>1704</v>
      </c>
      <c r="H134" s="223"/>
    </row>
    <row r="135" spans="1:28" ht="18.75" x14ac:dyDescent="0.25">
      <c r="A135" s="254">
        <v>2022</v>
      </c>
      <c r="B135" s="107">
        <v>1</v>
      </c>
      <c r="C135" s="101">
        <v>4776</v>
      </c>
      <c r="D135" s="271">
        <f>+C135+C136</f>
        <v>8699</v>
      </c>
      <c r="E135" s="101">
        <v>4006</v>
      </c>
      <c r="F135" s="271">
        <f>+E135+E136</f>
        <v>7004</v>
      </c>
      <c r="G135" s="101">
        <v>2541</v>
      </c>
      <c r="H135" s="271">
        <f>+G135+G136</f>
        <v>4830</v>
      </c>
    </row>
    <row r="136" spans="1:28" ht="19.5" thickBot="1" x14ac:dyDescent="0.3">
      <c r="A136" s="255"/>
      <c r="B136" s="108">
        <v>2</v>
      </c>
      <c r="C136" s="102">
        <v>3923</v>
      </c>
      <c r="D136" s="272"/>
      <c r="E136" s="102">
        <v>2998</v>
      </c>
      <c r="F136" s="272"/>
      <c r="G136" s="102">
        <v>2289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3</v>
      </c>
      <c r="C141" s="110">
        <f t="shared" ref="C141:I141" si="9">+N141</f>
        <v>5</v>
      </c>
      <c r="D141" s="110">
        <f t="shared" si="9"/>
        <v>3</v>
      </c>
      <c r="E141" s="110">
        <f t="shared" si="9"/>
        <v>399</v>
      </c>
      <c r="F141" s="110">
        <f t="shared" si="9"/>
        <v>406</v>
      </c>
      <c r="G141" s="110">
        <f t="shared" si="9"/>
        <v>659</v>
      </c>
      <c r="H141" s="110">
        <f t="shared" si="9"/>
        <v>296</v>
      </c>
      <c r="I141" s="111">
        <f t="shared" si="9"/>
        <v>0</v>
      </c>
      <c r="J141" s="229">
        <f>+SUM(B141:I141)</f>
        <v>1771</v>
      </c>
      <c r="M141" s="3">
        <v>3</v>
      </c>
      <c r="N141" s="22">
        <v>5</v>
      </c>
      <c r="O141" s="22">
        <v>3</v>
      </c>
      <c r="P141" s="22">
        <v>399</v>
      </c>
      <c r="Q141" s="22">
        <v>406</v>
      </c>
      <c r="R141" s="22">
        <v>659</v>
      </c>
      <c r="S141" s="22">
        <v>296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1.6939582156973462E-3</v>
      </c>
      <c r="C142" s="113">
        <f t="shared" ref="C142:H142" si="10">+IF($J$141=0,"",(C141/$J$141))</f>
        <v>2.82326369282891E-3</v>
      </c>
      <c r="D142" s="113">
        <f t="shared" si="10"/>
        <v>1.6939582156973462E-3</v>
      </c>
      <c r="E142" s="113">
        <f>+IF($J$141=0,"",(E141/$J$141))</f>
        <v>0.22529644268774704</v>
      </c>
      <c r="F142" s="113">
        <f>+IF($J$141=0,"",(F141/$J$141))</f>
        <v>0.22924901185770752</v>
      </c>
      <c r="G142" s="113">
        <f t="shared" si="10"/>
        <v>0.37210615471485037</v>
      </c>
      <c r="H142" s="113">
        <f t="shared" si="10"/>
        <v>0.16713721061547149</v>
      </c>
      <c r="I142" s="114">
        <f>+IF($J$141=0,"",(I141/$J$141))</f>
        <v>0</v>
      </c>
      <c r="J142" s="230"/>
      <c r="M142" s="3">
        <v>0</v>
      </c>
      <c r="N142" s="22">
        <v>0</v>
      </c>
      <c r="O142" s="22">
        <v>3</v>
      </c>
      <c r="P142" s="22">
        <v>325</v>
      </c>
      <c r="Q142" s="22">
        <v>327</v>
      </c>
      <c r="R142" s="22">
        <v>440</v>
      </c>
      <c r="S142" s="22">
        <v>59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3</v>
      </c>
      <c r="E143" s="116">
        <f t="shared" si="11"/>
        <v>325</v>
      </c>
      <c r="F143" s="116">
        <f t="shared" si="11"/>
        <v>327</v>
      </c>
      <c r="G143" s="116">
        <f t="shared" si="11"/>
        <v>440</v>
      </c>
      <c r="H143" s="116">
        <f t="shared" si="11"/>
        <v>59</v>
      </c>
      <c r="I143" s="117">
        <f t="shared" si="11"/>
        <v>0</v>
      </c>
      <c r="J143" s="224">
        <f>+SUM(B143:I143)</f>
        <v>1154</v>
      </c>
      <c r="M143" s="3">
        <v>90</v>
      </c>
      <c r="N143" s="22">
        <v>0</v>
      </c>
      <c r="O143" s="22">
        <v>1</v>
      </c>
      <c r="P143" s="22">
        <v>348</v>
      </c>
      <c r="Q143" s="22">
        <v>399</v>
      </c>
      <c r="R143" s="22">
        <v>637</v>
      </c>
      <c r="S143" s="22">
        <v>109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0</v>
      </c>
      <c r="C144" s="119">
        <f t="shared" ref="C144:I144" si="12">+IF($J$143=0,"",(C143/$J$143))</f>
        <v>0</v>
      </c>
      <c r="D144" s="119">
        <f t="shared" si="12"/>
        <v>2.5996533795493936E-3</v>
      </c>
      <c r="E144" s="119">
        <f t="shared" si="12"/>
        <v>0.28162911611785096</v>
      </c>
      <c r="F144" s="119">
        <f t="shared" si="12"/>
        <v>0.28336221837088388</v>
      </c>
      <c r="G144" s="119">
        <f t="shared" si="12"/>
        <v>0.38128249566724437</v>
      </c>
      <c r="H144" s="119">
        <f t="shared" si="12"/>
        <v>5.1126516464471403E-2</v>
      </c>
      <c r="I144" s="120">
        <f t="shared" si="12"/>
        <v>0</v>
      </c>
      <c r="J144" s="225"/>
      <c r="M144" s="3">
        <v>7</v>
      </c>
      <c r="N144" s="3">
        <v>0</v>
      </c>
      <c r="O144" s="3">
        <v>1</v>
      </c>
      <c r="P144" s="3">
        <v>283</v>
      </c>
      <c r="Q144" s="3">
        <v>363</v>
      </c>
      <c r="R144" s="3">
        <v>625</v>
      </c>
      <c r="S144" s="3">
        <v>120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90</v>
      </c>
      <c r="C145" s="116">
        <f t="shared" ref="C145:I145" si="13">+N143</f>
        <v>0</v>
      </c>
      <c r="D145" s="116">
        <f t="shared" si="13"/>
        <v>1</v>
      </c>
      <c r="E145" s="116">
        <f t="shared" si="13"/>
        <v>348</v>
      </c>
      <c r="F145" s="116">
        <f t="shared" si="13"/>
        <v>399</v>
      </c>
      <c r="G145" s="116">
        <f t="shared" si="13"/>
        <v>637</v>
      </c>
      <c r="H145" s="116">
        <f t="shared" si="13"/>
        <v>109</v>
      </c>
      <c r="I145" s="117">
        <f t="shared" si="13"/>
        <v>0</v>
      </c>
      <c r="J145" s="224">
        <f>+SUM(B145:I145)</f>
        <v>1584</v>
      </c>
      <c r="M145" s="3">
        <v>7</v>
      </c>
      <c r="N145" s="3">
        <v>0</v>
      </c>
      <c r="O145" s="3">
        <v>1</v>
      </c>
      <c r="P145" s="3">
        <v>229</v>
      </c>
      <c r="Q145" s="3">
        <v>312</v>
      </c>
      <c r="R145" s="3">
        <v>670</v>
      </c>
      <c r="S145" s="3">
        <v>131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5.6818181818181816E-2</v>
      </c>
      <c r="C146" s="119">
        <f t="shared" ref="C146:I146" si="14">+IF($J$145=0,"",(C145/$J$145))</f>
        <v>0</v>
      </c>
      <c r="D146" s="119">
        <f t="shared" si="14"/>
        <v>6.3131313131313137E-4</v>
      </c>
      <c r="E146" s="119">
        <f t="shared" si="14"/>
        <v>0.2196969696969697</v>
      </c>
      <c r="F146" s="119">
        <f t="shared" si="14"/>
        <v>0.25189393939393939</v>
      </c>
      <c r="G146" s="119">
        <f t="shared" si="14"/>
        <v>0.40214646464646464</v>
      </c>
      <c r="H146" s="119">
        <f t="shared" si="14"/>
        <v>6.8813131313131312E-2</v>
      </c>
      <c r="I146" s="120">
        <f t="shared" si="14"/>
        <v>0</v>
      </c>
      <c r="J146" s="225"/>
      <c r="M146" s="3">
        <v>10</v>
      </c>
      <c r="N146" s="3">
        <v>0</v>
      </c>
      <c r="O146" s="3">
        <v>0</v>
      </c>
      <c r="P146" s="3">
        <v>199</v>
      </c>
      <c r="Q146" s="3">
        <v>247</v>
      </c>
      <c r="R146" s="3">
        <v>641</v>
      </c>
      <c r="S146" s="3">
        <v>158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7</v>
      </c>
      <c r="C147" s="116">
        <f t="shared" ref="C147:I147" si="15">+N144</f>
        <v>0</v>
      </c>
      <c r="D147" s="116">
        <f t="shared" si="15"/>
        <v>1</v>
      </c>
      <c r="E147" s="116">
        <f t="shared" si="15"/>
        <v>283</v>
      </c>
      <c r="F147" s="116">
        <f t="shared" si="15"/>
        <v>363</v>
      </c>
      <c r="G147" s="116">
        <f t="shared" si="15"/>
        <v>625</v>
      </c>
      <c r="H147" s="116">
        <f t="shared" si="15"/>
        <v>120</v>
      </c>
      <c r="I147" s="117">
        <f t="shared" si="15"/>
        <v>0</v>
      </c>
      <c r="J147" s="224">
        <f>+SUM(B147:I147)</f>
        <v>1399</v>
      </c>
      <c r="M147" s="3">
        <v>4</v>
      </c>
      <c r="N147" s="3">
        <v>1</v>
      </c>
      <c r="O147" s="3">
        <v>1</v>
      </c>
      <c r="P147" s="3">
        <v>208</v>
      </c>
      <c r="Q147" s="3">
        <v>227</v>
      </c>
      <c r="R147" s="3">
        <v>622</v>
      </c>
      <c r="S147" s="3">
        <v>131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5.003573981415297E-3</v>
      </c>
      <c r="C148" s="119">
        <f t="shared" ref="C148:I148" si="16">+IF($J$147=0,"",(C147/$J$147))</f>
        <v>0</v>
      </c>
      <c r="D148" s="119">
        <f t="shared" si="16"/>
        <v>7.1479628305932811E-4</v>
      </c>
      <c r="E148" s="119">
        <f t="shared" si="16"/>
        <v>0.20228734810578985</v>
      </c>
      <c r="F148" s="119">
        <f t="shared" si="16"/>
        <v>0.25947105075053611</v>
      </c>
      <c r="G148" s="119">
        <f t="shared" si="16"/>
        <v>0.44674767691208006</v>
      </c>
      <c r="H148" s="119">
        <f t="shared" si="16"/>
        <v>8.5775553967119375E-2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7</v>
      </c>
      <c r="C149" s="116">
        <f t="shared" ref="C149:I149" si="17">+N145</f>
        <v>0</v>
      </c>
      <c r="D149" s="116">
        <f t="shared" si="17"/>
        <v>1</v>
      </c>
      <c r="E149" s="116">
        <f t="shared" si="17"/>
        <v>229</v>
      </c>
      <c r="F149" s="116">
        <f t="shared" si="17"/>
        <v>312</v>
      </c>
      <c r="G149" s="116">
        <f t="shared" si="17"/>
        <v>670</v>
      </c>
      <c r="H149" s="116">
        <f t="shared" si="17"/>
        <v>131</v>
      </c>
      <c r="I149" s="117">
        <f t="shared" si="17"/>
        <v>0</v>
      </c>
      <c r="J149" s="224">
        <f>+SUM(B149:I149)</f>
        <v>1350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5.185185185185185E-3</v>
      </c>
      <c r="C150" s="119">
        <f t="shared" ref="C150:I150" si="18">+IF($J$149=0,"",(C149/$J$149))</f>
        <v>0</v>
      </c>
      <c r="D150" s="119">
        <f t="shared" si="18"/>
        <v>7.407407407407407E-4</v>
      </c>
      <c r="E150" s="119">
        <f t="shared" si="18"/>
        <v>0.16962962962962963</v>
      </c>
      <c r="F150" s="119">
        <f t="shared" si="18"/>
        <v>0.2311111111111111</v>
      </c>
      <c r="G150" s="119">
        <f t="shared" si="18"/>
        <v>0.49629629629629629</v>
      </c>
      <c r="H150" s="119">
        <f t="shared" si="18"/>
        <v>9.7037037037037033E-2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10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199</v>
      </c>
      <c r="F151" s="116">
        <f t="shared" si="19"/>
        <v>247</v>
      </c>
      <c r="G151" s="116">
        <f t="shared" si="19"/>
        <v>641</v>
      </c>
      <c r="H151" s="116">
        <f t="shared" si="19"/>
        <v>158</v>
      </c>
      <c r="I151" s="117">
        <f t="shared" si="19"/>
        <v>0</v>
      </c>
      <c r="J151" s="224">
        <f>+SUM(B151:I151)</f>
        <v>1255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7.9681274900398405E-3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0.15856573705179283</v>
      </c>
      <c r="F152" s="119">
        <f t="shared" si="20"/>
        <v>0.19681274900398407</v>
      </c>
      <c r="G152" s="119">
        <f t="shared" si="20"/>
        <v>0.5107569721115538</v>
      </c>
      <c r="H152" s="119">
        <f t="shared" si="20"/>
        <v>0.12589641434262949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4</v>
      </c>
      <c r="C153" s="122">
        <f t="shared" ref="C153:I153" si="21">+N147</f>
        <v>1</v>
      </c>
      <c r="D153" s="122">
        <f t="shared" si="21"/>
        <v>1</v>
      </c>
      <c r="E153" s="122">
        <f t="shared" si="21"/>
        <v>208</v>
      </c>
      <c r="F153" s="122">
        <f t="shared" si="21"/>
        <v>227</v>
      </c>
      <c r="G153" s="122">
        <f t="shared" si="21"/>
        <v>622</v>
      </c>
      <c r="H153" s="122">
        <f t="shared" si="21"/>
        <v>131</v>
      </c>
      <c r="I153" s="123">
        <f t="shared" si="21"/>
        <v>0</v>
      </c>
      <c r="J153" s="235">
        <f>+SUM(B153:I153)</f>
        <v>1194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3.3500837520938024E-3</v>
      </c>
      <c r="C154" s="125">
        <f t="shared" ref="C154:I154" si="22">+IF($J$153=0,"",(C153/$J$153))</f>
        <v>8.375209380234506E-4</v>
      </c>
      <c r="D154" s="125">
        <f t="shared" si="22"/>
        <v>8.375209380234506E-4</v>
      </c>
      <c r="E154" s="125">
        <f t="shared" si="22"/>
        <v>0.17420435510887772</v>
      </c>
      <c r="F154" s="125">
        <f t="shared" si="22"/>
        <v>0.19011725293132328</v>
      </c>
      <c r="G154" s="125">
        <f t="shared" si="22"/>
        <v>0.52093802345058626</v>
      </c>
      <c r="H154" s="125">
        <f t="shared" si="22"/>
        <v>0.10971524288107203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1003</v>
      </c>
      <c r="C159" s="83">
        <f t="shared" ref="C159:E159" si="23">+N159</f>
        <v>111</v>
      </c>
      <c r="D159" s="83">
        <f t="shared" si="23"/>
        <v>603</v>
      </c>
      <c r="E159" s="110">
        <f t="shared" si="23"/>
        <v>54</v>
      </c>
      <c r="F159" s="229">
        <f>+SUM(B159:E159)</f>
        <v>1771</v>
      </c>
      <c r="G159" s="83">
        <f>Q159</f>
        <v>667</v>
      </c>
      <c r="H159" s="110">
        <f>R159</f>
        <v>1104</v>
      </c>
      <c r="I159" s="229">
        <f>+SUM(G159:H159)</f>
        <v>1771</v>
      </c>
      <c r="J159" s="34"/>
      <c r="M159" s="3">
        <v>1003</v>
      </c>
      <c r="N159" s="3">
        <v>111</v>
      </c>
      <c r="O159" s="3">
        <v>603</v>
      </c>
      <c r="P159" s="3">
        <v>54</v>
      </c>
      <c r="Q159" s="3">
        <v>667</v>
      </c>
      <c r="R159" s="3">
        <v>1104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0.56634669678147942</v>
      </c>
      <c r="C160" s="30">
        <f t="shared" ref="C160:E160" si="24">+IF($F$159=0,"",(C159/$F$159))</f>
        <v>6.2676453980801808E-2</v>
      </c>
      <c r="D160" s="30">
        <f t="shared" si="24"/>
        <v>0.34048560135516659</v>
      </c>
      <c r="E160" s="113">
        <f t="shared" si="24"/>
        <v>3.0491247882552232E-2</v>
      </c>
      <c r="F160" s="230"/>
      <c r="G160" s="30">
        <f>+IF($I$159=0,"",(G159/$I$159))</f>
        <v>0.37662337662337664</v>
      </c>
      <c r="H160" s="113">
        <f>+IF($I$159=0,"",(H159/$I$159))</f>
        <v>0.62337662337662336</v>
      </c>
      <c r="I160" s="230"/>
      <c r="J160" s="34"/>
      <c r="M160" s="3">
        <v>693</v>
      </c>
      <c r="N160" s="3">
        <v>62</v>
      </c>
      <c r="O160" s="3">
        <v>399</v>
      </c>
      <c r="P160" s="3">
        <v>0</v>
      </c>
      <c r="Q160" s="3">
        <v>450</v>
      </c>
      <c r="R160" s="3">
        <v>704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693</v>
      </c>
      <c r="C161" s="25">
        <f t="shared" ref="C161:E161" si="25">+N160</f>
        <v>62</v>
      </c>
      <c r="D161" s="25">
        <f t="shared" si="25"/>
        <v>399</v>
      </c>
      <c r="E161" s="116">
        <f t="shared" si="25"/>
        <v>0</v>
      </c>
      <c r="F161" s="224">
        <f>+SUM(B161:E161)</f>
        <v>1154</v>
      </c>
      <c r="G161" s="25">
        <f>Q160</f>
        <v>450</v>
      </c>
      <c r="H161" s="116">
        <f>R160</f>
        <v>704</v>
      </c>
      <c r="I161" s="224">
        <f>+SUM(G161:H161)</f>
        <v>1154</v>
      </c>
      <c r="J161" s="34"/>
      <c r="M161" s="3">
        <v>682</v>
      </c>
      <c r="N161" s="3">
        <v>278</v>
      </c>
      <c r="O161" s="3">
        <v>624</v>
      </c>
      <c r="P161" s="3">
        <v>0</v>
      </c>
      <c r="Q161" s="3">
        <v>621</v>
      </c>
      <c r="R161" s="3">
        <v>963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0.60051993067590992</v>
      </c>
      <c r="C162" s="29">
        <f t="shared" ref="C162:E162" si="26">+IF($F$161=0,"",(C161/$F$161))</f>
        <v>5.3726169844020795E-2</v>
      </c>
      <c r="D162" s="29">
        <f t="shared" si="26"/>
        <v>0.34575389948006935</v>
      </c>
      <c r="E162" s="119">
        <f t="shared" si="26"/>
        <v>0</v>
      </c>
      <c r="F162" s="225"/>
      <c r="G162" s="29">
        <f>+IF($I$161=0,"",(G161/$I$161))</f>
        <v>0.389948006932409</v>
      </c>
      <c r="H162" s="119">
        <f>+IF($I$161=0,"",(H161/$I$161))</f>
        <v>0.61005199306759095</v>
      </c>
      <c r="I162" s="225"/>
      <c r="J162" s="34"/>
      <c r="M162" s="3">
        <v>481</v>
      </c>
      <c r="N162" s="3">
        <v>316</v>
      </c>
      <c r="O162" s="3">
        <v>602</v>
      </c>
      <c r="P162" s="3">
        <v>0</v>
      </c>
      <c r="Q162" s="3">
        <v>544</v>
      </c>
      <c r="R162" s="3">
        <v>855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682</v>
      </c>
      <c r="C163" s="25">
        <f t="shared" ref="C163:E163" si="27">+N161</f>
        <v>278</v>
      </c>
      <c r="D163" s="25">
        <f t="shared" si="27"/>
        <v>624</v>
      </c>
      <c r="E163" s="116">
        <f t="shared" si="27"/>
        <v>0</v>
      </c>
      <c r="F163" s="224">
        <f>+SUM(B163:E163)</f>
        <v>1584</v>
      </c>
      <c r="G163" s="25">
        <f>Q161</f>
        <v>621</v>
      </c>
      <c r="H163" s="116">
        <f>R161</f>
        <v>963</v>
      </c>
      <c r="I163" s="224">
        <f>+SUM(G163:H163)</f>
        <v>1584</v>
      </c>
      <c r="J163" s="34"/>
      <c r="M163" s="3">
        <v>455</v>
      </c>
      <c r="N163" s="3">
        <v>306</v>
      </c>
      <c r="O163" s="3">
        <v>589</v>
      </c>
      <c r="P163" s="3">
        <v>0</v>
      </c>
      <c r="Q163" s="3">
        <v>544</v>
      </c>
      <c r="R163" s="3">
        <v>806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0.43055555555555558</v>
      </c>
      <c r="C164" s="29">
        <f t="shared" ref="C164:E164" si="28">+IF($F$163=0,"",(C163/$F$163))</f>
        <v>0.1755050505050505</v>
      </c>
      <c r="D164" s="29">
        <f t="shared" si="28"/>
        <v>0.39393939393939392</v>
      </c>
      <c r="E164" s="119">
        <f t="shared" si="28"/>
        <v>0</v>
      </c>
      <c r="F164" s="225"/>
      <c r="G164" s="29">
        <f>+IF($I$163=0,"",(G163/$I$163))</f>
        <v>0.39204545454545453</v>
      </c>
      <c r="H164" s="119">
        <f>+IF($I$163=0,"",(H163/$I$163))</f>
        <v>0.60795454545454541</v>
      </c>
      <c r="I164" s="225"/>
      <c r="J164" s="34"/>
      <c r="M164" s="3">
        <v>391</v>
      </c>
      <c r="N164" s="3">
        <v>241</v>
      </c>
      <c r="O164" s="3">
        <v>623</v>
      </c>
      <c r="P164" s="3">
        <v>0</v>
      </c>
      <c r="Q164" s="3">
        <v>527</v>
      </c>
      <c r="R164" s="3">
        <v>728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481</v>
      </c>
      <c r="C165" s="19">
        <f t="shared" ref="C165:E165" si="29">+N162</f>
        <v>316</v>
      </c>
      <c r="D165" s="19">
        <f t="shared" si="29"/>
        <v>602</v>
      </c>
      <c r="E165" s="122">
        <f t="shared" si="29"/>
        <v>0</v>
      </c>
      <c r="F165" s="224">
        <f>+SUM(B165:E165)</f>
        <v>1399</v>
      </c>
      <c r="G165" s="25">
        <f>Q162</f>
        <v>544</v>
      </c>
      <c r="H165" s="116">
        <f>R162</f>
        <v>855</v>
      </c>
      <c r="I165" s="224">
        <f>+SUM(G165:H165)</f>
        <v>1399</v>
      </c>
      <c r="J165" s="34"/>
      <c r="M165" s="3">
        <v>386</v>
      </c>
      <c r="N165" s="3">
        <v>206</v>
      </c>
      <c r="O165" s="3">
        <v>602</v>
      </c>
      <c r="P165" s="3">
        <v>0</v>
      </c>
      <c r="Q165" s="3">
        <v>491</v>
      </c>
      <c r="R165" s="3">
        <v>703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0.34381701215153682</v>
      </c>
      <c r="C166" s="29">
        <f>+IF($F$165=0,"",(C165/$F$165))</f>
        <v>0.22587562544674766</v>
      </c>
      <c r="D166" s="29">
        <f t="shared" ref="D166:E166" si="30">+IF($F$165=0,"",(D165/$F$165))</f>
        <v>0.43030736240171552</v>
      </c>
      <c r="E166" s="119">
        <f t="shared" si="30"/>
        <v>0</v>
      </c>
      <c r="F166" s="225"/>
      <c r="G166" s="29">
        <f>+IF($I$165=0,"",(G165/$I$165))</f>
        <v>0.38884917798427449</v>
      </c>
      <c r="H166" s="119">
        <f>+IF($I$165=0,"",(H165/$I$165))</f>
        <v>0.61115082201572557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455</v>
      </c>
      <c r="C167" s="19">
        <f t="shared" ref="C167:E167" si="31">+N163</f>
        <v>306</v>
      </c>
      <c r="D167" s="19">
        <f t="shared" si="31"/>
        <v>589</v>
      </c>
      <c r="E167" s="122">
        <f t="shared" si="31"/>
        <v>0</v>
      </c>
      <c r="F167" s="224">
        <f>+SUM(B167:E167)</f>
        <v>1350</v>
      </c>
      <c r="G167" s="25">
        <f>Q163</f>
        <v>544</v>
      </c>
      <c r="H167" s="116">
        <f>R163</f>
        <v>806</v>
      </c>
      <c r="I167" s="224">
        <f>+SUM(G167:H167)</f>
        <v>1350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0.33703703703703702</v>
      </c>
      <c r="C168" s="29">
        <f>+IF($F$167=0,"",(C167/$F$167))</f>
        <v>0.22666666666666666</v>
      </c>
      <c r="D168" s="29">
        <f>+IF($F$167=0,"",(D167/$F$167))</f>
        <v>0.43629629629629629</v>
      </c>
      <c r="E168" s="119">
        <f>+IF($F$167=0,"",(E167/$F$167))</f>
        <v>0</v>
      </c>
      <c r="F168" s="225"/>
      <c r="G168" s="29">
        <f>+IF($I$167=0,"",(G167/$I$167))</f>
        <v>0.40296296296296297</v>
      </c>
      <c r="H168" s="119">
        <f>+IF($I$167=0,"",(H167/$I$167))</f>
        <v>0.59703703703703703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391</v>
      </c>
      <c r="C169" s="19">
        <f t="shared" ref="C169:E169" si="32">+N164</f>
        <v>241</v>
      </c>
      <c r="D169" s="19">
        <f t="shared" si="32"/>
        <v>623</v>
      </c>
      <c r="E169" s="122">
        <f t="shared" si="32"/>
        <v>0</v>
      </c>
      <c r="F169" s="224">
        <f>+SUM(B169:E169)</f>
        <v>1255</v>
      </c>
      <c r="G169" s="25">
        <f>Q164</f>
        <v>527</v>
      </c>
      <c r="H169" s="116">
        <f>R164</f>
        <v>728</v>
      </c>
      <c r="I169" s="220">
        <f>+SUM(G169:H169)</f>
        <v>1255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0.31155378486055779</v>
      </c>
      <c r="C170" s="29">
        <f>+IF($F$169=0,"",(C169/$F$169))</f>
        <v>0.19203187250996015</v>
      </c>
      <c r="D170" s="29">
        <f>+IF($F$169=0,"",(D169/$F$169))</f>
        <v>0.49641434262948209</v>
      </c>
      <c r="E170" s="119">
        <f>+IF($F$169=0,"",(E169/$F$169))</f>
        <v>0</v>
      </c>
      <c r="F170" s="225"/>
      <c r="G170" s="29">
        <f>+IF($I$169=0,"",(G169/$I$169))</f>
        <v>0.41992031872509961</v>
      </c>
      <c r="H170" s="119">
        <f>+IF($I$169=0,"",(H169/$I$169))</f>
        <v>0.58007968127490039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386</v>
      </c>
      <c r="C171" s="19">
        <f t="shared" ref="C171:E171" si="33">+N165</f>
        <v>206</v>
      </c>
      <c r="D171" s="19">
        <f t="shared" si="33"/>
        <v>602</v>
      </c>
      <c r="E171" s="122">
        <f t="shared" si="33"/>
        <v>0</v>
      </c>
      <c r="F171" s="235">
        <f>+SUM(B171:E171)</f>
        <v>1194</v>
      </c>
      <c r="G171" s="19">
        <f>Q165</f>
        <v>491</v>
      </c>
      <c r="H171" s="122">
        <f>R165</f>
        <v>703</v>
      </c>
      <c r="I171" s="235">
        <f>+SUM(G171:H171)</f>
        <v>1194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0.32328308207705192</v>
      </c>
      <c r="C172" s="127">
        <f t="shared" ref="C172:E172" si="34">+IF($F$171=0,"",(C171/$F$171))</f>
        <v>0.17252931323283083</v>
      </c>
      <c r="D172" s="127">
        <f t="shared" si="34"/>
        <v>0.50418760469011725</v>
      </c>
      <c r="E172" s="125">
        <f t="shared" si="34"/>
        <v>0</v>
      </c>
      <c r="F172" s="236"/>
      <c r="G172" s="127">
        <f>+IF($I$171=0,"",(G171/$I$171))</f>
        <v>0.41122278056951422</v>
      </c>
      <c r="H172" s="125">
        <f>+IF($I$171=0,"",(H171/$I$171))</f>
        <v>0.58877721943048578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231</v>
      </c>
      <c r="C178" s="19">
        <f t="shared" ref="C178:G178" si="35">+N178</f>
        <v>1486</v>
      </c>
      <c r="D178" s="19">
        <f t="shared" si="35"/>
        <v>53</v>
      </c>
      <c r="E178" s="19">
        <f t="shared" si="35"/>
        <v>0</v>
      </c>
      <c r="F178" s="19">
        <f t="shared" si="35"/>
        <v>0</v>
      </c>
      <c r="G178" s="122">
        <f t="shared" si="35"/>
        <v>1</v>
      </c>
      <c r="H178" s="235">
        <f>+SUM(B178:G178)</f>
        <v>1771</v>
      </c>
      <c r="I178" s="21"/>
      <c r="J178" s="21"/>
      <c r="K178" s="3"/>
      <c r="L178" s="3"/>
      <c r="M178" s="3">
        <v>231</v>
      </c>
      <c r="N178" s="3">
        <v>1486</v>
      </c>
      <c r="O178" s="43">
        <v>53</v>
      </c>
      <c r="P178" s="43">
        <v>0</v>
      </c>
      <c r="Q178" s="43">
        <v>0</v>
      </c>
      <c r="R178" s="43">
        <v>1</v>
      </c>
    </row>
    <row r="179" spans="1:18" s="43" customFormat="1" ht="18.75" x14ac:dyDescent="0.25">
      <c r="A179" s="221"/>
      <c r="B179" s="131">
        <f>+IF($H$178=0,"",(B178/$H$178))</f>
        <v>0.13043478260869565</v>
      </c>
      <c r="C179" s="30">
        <f t="shared" ref="C179:G179" si="36">+IF($H$178=0,"",(C178/$H$178))</f>
        <v>0.83907396950875213</v>
      </c>
      <c r="D179" s="30">
        <f t="shared" si="36"/>
        <v>2.9926595143986448E-2</v>
      </c>
      <c r="E179" s="30">
        <f t="shared" si="36"/>
        <v>0</v>
      </c>
      <c r="F179" s="30">
        <f t="shared" si="36"/>
        <v>0</v>
      </c>
      <c r="G179" s="113">
        <f t="shared" si="36"/>
        <v>5.6465273856578201E-4</v>
      </c>
      <c r="H179" s="230"/>
      <c r="I179" s="20"/>
      <c r="J179" s="20"/>
      <c r="K179" s="3"/>
      <c r="L179" s="3"/>
      <c r="M179" s="3">
        <v>192</v>
      </c>
      <c r="N179" s="3">
        <v>627</v>
      </c>
      <c r="O179" s="43">
        <v>335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192</v>
      </c>
      <c r="C180" s="25">
        <f t="shared" ref="C180:G180" si="37">+N179</f>
        <v>627</v>
      </c>
      <c r="D180" s="25">
        <f t="shared" si="37"/>
        <v>335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1154</v>
      </c>
      <c r="I180" s="20"/>
      <c r="J180" s="20"/>
      <c r="K180" s="3"/>
      <c r="L180" s="3"/>
      <c r="M180" s="3">
        <v>229</v>
      </c>
      <c r="N180" s="3">
        <v>871</v>
      </c>
      <c r="O180" s="43">
        <v>484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0.16637781629116119</v>
      </c>
      <c r="C181" s="29">
        <f t="shared" ref="C181:G181" si="38">+IF($H$180=0,"",(C180/$H$180))</f>
        <v>0.54332755632582319</v>
      </c>
      <c r="D181" s="29">
        <f t="shared" si="38"/>
        <v>0.29029462738301559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212</v>
      </c>
      <c r="N181" s="3">
        <v>820</v>
      </c>
      <c r="O181" s="43">
        <v>367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229</v>
      </c>
      <c r="C182" s="25">
        <f t="shared" ref="C182:G182" si="39">+N180</f>
        <v>871</v>
      </c>
      <c r="D182" s="25">
        <f t="shared" si="39"/>
        <v>484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1584</v>
      </c>
      <c r="I182" s="20"/>
      <c r="J182" s="20"/>
      <c r="K182" s="3"/>
      <c r="L182" s="3"/>
      <c r="M182" s="3">
        <v>216</v>
      </c>
      <c r="N182" s="3">
        <v>827</v>
      </c>
      <c r="O182" s="43">
        <v>307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0.14457070707070707</v>
      </c>
      <c r="C183" s="29">
        <f t="shared" ref="C183:G183" si="40">+IF($H$182=0,"",(C182/$H$182))</f>
        <v>0.54987373737373735</v>
      </c>
      <c r="D183" s="29">
        <f t="shared" si="40"/>
        <v>0.30555555555555558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221</v>
      </c>
      <c r="N183" s="3">
        <v>682</v>
      </c>
      <c r="O183" s="43">
        <v>352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212</v>
      </c>
      <c r="C184" s="25">
        <f t="shared" ref="C184:G184" si="41">+N181</f>
        <v>820</v>
      </c>
      <c r="D184" s="25">
        <f t="shared" si="41"/>
        <v>367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1399</v>
      </c>
      <c r="I184" s="20"/>
      <c r="J184" s="20"/>
      <c r="K184" s="20"/>
      <c r="L184" s="20"/>
      <c r="M184" s="3">
        <v>228</v>
      </c>
      <c r="N184" s="3">
        <v>665</v>
      </c>
      <c r="O184" s="43">
        <v>301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0.15153681200857755</v>
      </c>
      <c r="C185" s="29">
        <f t="shared" ref="C185:G185" si="42">+IF($H$184=0,"",(C184/$H$184))</f>
        <v>0.58613295210864902</v>
      </c>
      <c r="D185" s="29">
        <f t="shared" si="42"/>
        <v>0.26233023588277343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216</v>
      </c>
      <c r="C186" s="25">
        <f t="shared" ref="C186:G186" si="43">N182</f>
        <v>827</v>
      </c>
      <c r="D186" s="25">
        <f t="shared" si="43"/>
        <v>307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1350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0.16</v>
      </c>
      <c r="C187" s="29">
        <f t="shared" si="44"/>
        <v>0.61259259259259258</v>
      </c>
      <c r="D187" s="29">
        <f t="shared" si="44"/>
        <v>0.22740740740740742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221</v>
      </c>
      <c r="C188" s="25">
        <f t="shared" ref="C188:G188" si="45">N183</f>
        <v>682</v>
      </c>
      <c r="D188" s="25">
        <f t="shared" si="45"/>
        <v>352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1255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0.17609561752988048</v>
      </c>
      <c r="C189" s="29">
        <f t="shared" si="46"/>
        <v>0.54342629482071714</v>
      </c>
      <c r="D189" s="29">
        <f t="shared" si="46"/>
        <v>0.28047808764940241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228</v>
      </c>
      <c r="C190" s="25">
        <f t="shared" ref="C190:G190" si="47">N184</f>
        <v>665</v>
      </c>
      <c r="D190" s="25">
        <f t="shared" si="47"/>
        <v>301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1194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0.19095477386934673</v>
      </c>
      <c r="C191" s="127">
        <f>+IF($H$190=0,"",(C190/$H$190))</f>
        <v>0.55695142378559459</v>
      </c>
      <c r="D191" s="127">
        <f t="shared" ref="D191:G191" si="48">+IF($H$190=0,"",(D190/$H$190))</f>
        <v>0.25209380234505863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41" t="s">
        <v>3</v>
      </c>
      <c r="B197" s="242"/>
      <c r="C197" s="69">
        <v>95</v>
      </c>
      <c r="D197" s="15">
        <v>63</v>
      </c>
      <c r="E197" s="15">
        <v>28</v>
      </c>
      <c r="F197" s="15">
        <v>35</v>
      </c>
      <c r="G197" s="15">
        <v>21</v>
      </c>
      <c r="H197" s="28">
        <v>7</v>
      </c>
      <c r="I197" s="28">
        <v>36</v>
      </c>
      <c r="J197" s="33">
        <v>27</v>
      </c>
      <c r="K197" s="33">
        <v>69</v>
      </c>
      <c r="L197" s="33">
        <v>81</v>
      </c>
      <c r="M197" s="70">
        <v>39</v>
      </c>
      <c r="AK197" s="1"/>
    </row>
    <row r="198" spans="1:37" ht="18.75" x14ac:dyDescent="0.25">
      <c r="A198" s="241" t="s">
        <v>4</v>
      </c>
      <c r="B198" s="242"/>
      <c r="C198" s="69">
        <v>2118</v>
      </c>
      <c r="D198" s="15">
        <v>2311</v>
      </c>
      <c r="E198" s="15">
        <v>2012</v>
      </c>
      <c r="F198" s="15">
        <v>2174</v>
      </c>
      <c r="G198" s="15">
        <v>1939</v>
      </c>
      <c r="H198" s="28">
        <v>2013</v>
      </c>
      <c r="I198" s="28">
        <v>2418</v>
      </c>
      <c r="J198" s="33">
        <v>2512</v>
      </c>
      <c r="K198" s="33">
        <v>2218</v>
      </c>
      <c r="L198" s="33">
        <v>2459</v>
      </c>
      <c r="M198" s="70">
        <v>2286</v>
      </c>
      <c r="AK198" s="1"/>
    </row>
    <row r="199" spans="1:37" ht="18.75" x14ac:dyDescent="0.25">
      <c r="A199" s="241" t="s">
        <v>5</v>
      </c>
      <c r="B199" s="242"/>
      <c r="C199" s="69">
        <v>628</v>
      </c>
      <c r="D199" s="15">
        <v>643</v>
      </c>
      <c r="E199" s="15">
        <v>619</v>
      </c>
      <c r="F199" s="15">
        <v>538</v>
      </c>
      <c r="G199" s="15">
        <v>498</v>
      </c>
      <c r="H199" s="28">
        <v>476</v>
      </c>
      <c r="I199" s="28">
        <v>489</v>
      </c>
      <c r="J199" s="33">
        <v>506</v>
      </c>
      <c r="K199" s="33">
        <v>474</v>
      </c>
      <c r="L199" s="33">
        <v>455</v>
      </c>
      <c r="M199" s="70">
        <v>559</v>
      </c>
      <c r="AK199" s="1"/>
    </row>
    <row r="200" spans="1:37" ht="18.75" x14ac:dyDescent="0.25">
      <c r="A200" s="241" t="s">
        <v>6</v>
      </c>
      <c r="B200" s="242"/>
      <c r="C200" s="69">
        <v>165</v>
      </c>
      <c r="D200" s="15">
        <v>210</v>
      </c>
      <c r="E200" s="15">
        <v>199</v>
      </c>
      <c r="F200" s="15">
        <v>270</v>
      </c>
      <c r="G200" s="15">
        <v>252</v>
      </c>
      <c r="H200" s="28">
        <v>242</v>
      </c>
      <c r="I200" s="28">
        <v>329</v>
      </c>
      <c r="J200" s="33">
        <v>337</v>
      </c>
      <c r="K200" s="33">
        <v>406</v>
      </c>
      <c r="L200" s="33">
        <v>366</v>
      </c>
      <c r="M200" s="70">
        <v>360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2</v>
      </c>
      <c r="I201" s="28">
        <v>5</v>
      </c>
      <c r="J201" s="33">
        <v>20</v>
      </c>
      <c r="K201" s="33">
        <v>19</v>
      </c>
      <c r="L201" s="33">
        <v>13</v>
      </c>
      <c r="M201" s="70">
        <v>29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3006</v>
      </c>
      <c r="D202" s="158">
        <f t="shared" si="49"/>
        <v>3227</v>
      </c>
      <c r="E202" s="158">
        <f t="shared" si="49"/>
        <v>2858</v>
      </c>
      <c r="F202" s="158">
        <f t="shared" si="49"/>
        <v>3017</v>
      </c>
      <c r="G202" s="158">
        <f t="shared" si="49"/>
        <v>2710</v>
      </c>
      <c r="H202" s="158">
        <f t="shared" si="49"/>
        <v>2740</v>
      </c>
      <c r="I202" s="158">
        <f t="shared" si="49"/>
        <v>3277</v>
      </c>
      <c r="J202" s="158">
        <f t="shared" si="49"/>
        <v>3402</v>
      </c>
      <c r="K202" s="158">
        <f t="shared" ref="K202:L202" si="50">+SUM(K196:K201)</f>
        <v>3186</v>
      </c>
      <c r="L202" s="158">
        <f t="shared" si="50"/>
        <v>3374</v>
      </c>
      <c r="M202" s="179">
        <f>+SUM(M196:M201)</f>
        <v>3273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>
        <v>0.875</v>
      </c>
      <c r="E209" s="187"/>
      <c r="F209" s="186">
        <v>0.95454545454545459</v>
      </c>
      <c r="G209" s="187"/>
      <c r="H209" s="186">
        <v>0.74285714285714288</v>
      </c>
      <c r="I209" s="186"/>
      <c r="J209" s="194">
        <v>0.57692307692307687</v>
      </c>
      <c r="K209" s="202"/>
      <c r="L209" s="186">
        <v>0.65671641791044777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>
        <v>0.77097396335583412</v>
      </c>
      <c r="E210" s="187"/>
      <c r="F210" s="186">
        <v>0.77581863979848864</v>
      </c>
      <c r="G210" s="187"/>
      <c r="H210" s="186">
        <v>0.770573566084788</v>
      </c>
      <c r="I210" s="186"/>
      <c r="J210" s="194">
        <v>0.68505195843325339</v>
      </c>
      <c r="K210" s="202"/>
      <c r="L210" s="186">
        <v>0.69805341783612496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>
        <v>0.91030534351145043</v>
      </c>
      <c r="E211" s="187"/>
      <c r="F211" s="186">
        <v>0.92649572649572653</v>
      </c>
      <c r="G211" s="187"/>
      <c r="H211" s="186">
        <v>0.90546218487394958</v>
      </c>
      <c r="I211" s="186"/>
      <c r="J211" s="194">
        <v>0.8502024291497976</v>
      </c>
      <c r="K211" s="202"/>
      <c r="L211" s="186">
        <v>0.91558441558441561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>
        <v>0.96946564885496178</v>
      </c>
      <c r="E213" s="187"/>
      <c r="F213" s="186">
        <v>0.96306068601583117</v>
      </c>
      <c r="G213" s="187"/>
      <c r="H213" s="186">
        <v>0.95731707317073167</v>
      </c>
      <c r="I213" s="186"/>
      <c r="J213" s="194">
        <v>0.94940476190476186</v>
      </c>
      <c r="K213" s="202"/>
      <c r="L213" s="186">
        <v>0.93596059113300489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66</v>
      </c>
      <c r="E214" s="190"/>
      <c r="F214" s="189">
        <v>1</v>
      </c>
      <c r="G214" s="190"/>
      <c r="H214" s="189">
        <v>1</v>
      </c>
      <c r="I214" s="189"/>
      <c r="J214" s="203">
        <v>0.95</v>
      </c>
      <c r="K214" s="204"/>
      <c r="L214" s="189">
        <v>1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126</v>
      </c>
      <c r="E220" s="187"/>
      <c r="F220" s="193" t="s">
        <v>130</v>
      </c>
      <c r="G220" s="187"/>
      <c r="H220" s="193" t="s">
        <v>130</v>
      </c>
      <c r="I220" s="187"/>
      <c r="J220" s="193" t="s">
        <v>131</v>
      </c>
      <c r="K220" s="187"/>
      <c r="L220" s="193" t="s">
        <v>130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126</v>
      </c>
      <c r="E221" s="187"/>
      <c r="F221" s="193" t="s">
        <v>126</v>
      </c>
      <c r="G221" s="187"/>
      <c r="H221" s="193" t="s">
        <v>126</v>
      </c>
      <c r="I221" s="187"/>
      <c r="J221" s="193" t="s">
        <v>126</v>
      </c>
      <c r="K221" s="187"/>
      <c r="L221" s="193" t="s">
        <v>126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124</v>
      </c>
      <c r="E222" s="187"/>
      <c r="F222" s="193" t="s">
        <v>124</v>
      </c>
      <c r="G222" s="187"/>
      <c r="H222" s="193" t="s">
        <v>124</v>
      </c>
      <c r="I222" s="187"/>
      <c r="J222" s="193" t="s">
        <v>125</v>
      </c>
      <c r="K222" s="187"/>
      <c r="L222" s="193" t="s">
        <v>132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132</v>
      </c>
      <c r="E224" s="187"/>
      <c r="F224" s="193" t="s">
        <v>133</v>
      </c>
      <c r="G224" s="187"/>
      <c r="H224" s="193" t="s">
        <v>133</v>
      </c>
      <c r="I224" s="187"/>
      <c r="J224" s="193" t="s">
        <v>133</v>
      </c>
      <c r="K224" s="187"/>
      <c r="L224" s="193" t="s">
        <v>132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66</v>
      </c>
      <c r="E225" s="190"/>
      <c r="F225" s="199" t="s">
        <v>127</v>
      </c>
      <c r="G225" s="190"/>
      <c r="H225" s="199" t="s">
        <v>127</v>
      </c>
      <c r="I225" s="190"/>
      <c r="J225" s="199" t="s">
        <v>134</v>
      </c>
      <c r="K225" s="190"/>
      <c r="L225" s="199" t="s">
        <v>127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2023-09-02T03:51:46Z</dcterms:modified>
</cp:coreProperties>
</file>