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2B04D13F-AF69-4046-AD09-559D70EF5F2B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<sst xmlns="http://schemas.openxmlformats.org/spreadsheetml/2006/main" count="246" uniqueCount="134">
  <si>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</si>
  <si>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</si>
  <si>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</si>
  <si>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</si>
  <si>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</si>
  <si>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</si>
  <si>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</si>
  <si>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</si>
  <si>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</si>
  <si>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</si>
  <si>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</si>
  <si>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</si>
  <si>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</si>
  <si>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</si>
  <si>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</si>
  <si>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</si>
  <si>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</si>
  <si>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</si>
  <si>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</si>
  <si>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</si>
  <si>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</si>
  <si>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</si>
  <si>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</si>
  <si>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</si>
  <si>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</si>
  <si>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</si>
  <si>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</si>
  <si>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</si>
  <si>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</si>
  <si>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</si>
  <si>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</si>
  <si>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</si>
  <si>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</si>
  <si>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</si>
  <si>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</si>
  <si>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</si>
  <si>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</si>
  <si>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</si>
  <si>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</si>
  <si>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</si>
  <si>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</si>
  <si>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</si>
  <si>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</si>
  <si>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</si>
  <si>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</si>
  <si>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</si>
  <si>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</si>
  <si>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</si>
  <si>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</si>
  <si>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</si>
  <si>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</si>
  <si>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</si>
  <si>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</si>
  <si>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</si>
  <si>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</si>
  <si>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</si>
  <si>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</si>
  <si>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</si>
  <si>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</si>
  <si>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</si>
  <si>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</si>
  <si>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</si>
  <si>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</si>
  <si>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</si>
  <si>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</si>
  <si>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</si>
  <si>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</si>
  <si>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</si>
  <si>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</si>
  <si>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</si>
  <si>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</si>
  <si>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</si>
  <si>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</si>
  <si>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</si>
  <si>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</si>
  <si>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</si>
  <si>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</si>
  <si>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</si>
  <si>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</si>
  <si>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</si>
  <si>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</si>
  <si>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</si>
  <si>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</si>
  <si>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</si>
  <si>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</si>
  <si>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</si>
  <si>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</si>
  <si>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</si>
  <si>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</si>
  <si>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</si>
  <si>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</si>
  <si>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</si>
  <si>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</si>
  <si>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</si>
  <si>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</si>
  <si>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</si>
  <si>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</si>
  <si>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</si>
  <si>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</si>
  <si>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</si>
  <si>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</si>
  <si>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</si>
  <si>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</si>
  <si>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</si>
  <si>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</si>
  <si>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</si>
  <si>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</si>
  <si>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</si>
  <si>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</si>
  <si>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</si>
  <si>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</si>
  <si>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</si>
  <si>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</si>
  <si>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</si>
  <si>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</si>
  <si>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</si>
  <si>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</si>
  <si>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</si>
  <si>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</si>
  <si>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</si>
  <si>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</si>
  <si>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</si>
  <si>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</si>
  <si>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U</t>
  </si>
  <si>
    <t>Entre 4 y 4,5 SMMLV</t>
  </si>
  <si>
    <t>Entre 2 y 2 ,5 SMMLV</t>
  </si>
  <si>
    <t>SI</t>
  </si>
  <si>
    <t>Entre 3,5 y 4 SMMLV</t>
  </si>
  <si>
    <t>Entre 4,5 y 5 SMMLV</t>
  </si>
  <si>
    <t>Entre 5 y 6 SMMLV</t>
  </si>
  <si>
    <t>Entre 8 y 9 SMMLV</t>
  </si>
  <si>
    <t>UNIVERSIDAD DE MEDELLIN</t>
  </si>
  <si>
    <t>Entre 7 y 8 SMMLV</t>
  </si>
  <si>
    <t>Más de 15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</si>
</sst>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UNIVERSIDAD DE MEDELLIN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131</v>
      </c>
      <c r="B11" s="3" t="s">
        <v>122</v>
      </c>
      <c r="C11" s="3" t="s">
        <v>123</v>
      </c>
      <c r="D11" s="3">
        <v>1</v>
      </c>
      <c r="E11" s="3" t="s">
        <v>126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UNIVERSIDAD</v>
      </c>
      <c r="D13" s="5"/>
      <c r="E13" s="4"/>
      <c r="F13" s="5"/>
      <c r="G13" s="6">
        <f>+D11</f>
        <v>1</v>
      </c>
      <c r="H13" s="4"/>
      <c r="I13" s="6" t="str">
        <f>+E11</f>
        <v>SI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UNIVERSIDAD DE MEDELLIN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8690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7210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>
        <f>+M33</f>
        <v>1480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98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5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>
        <f>F101</f>
        <v>9.4282024186920277E-2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>
        <v>0.76589861751152077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11529</v>
      </c>
      <c r="D32" s="56">
        <v>11580</v>
      </c>
      <c r="E32" s="56">
        <v>11997</v>
      </c>
      <c r="F32" s="56">
        <v>12071</v>
      </c>
      <c r="G32" s="56">
        <v>12221</v>
      </c>
      <c r="H32" s="57">
        <v>11460</v>
      </c>
      <c r="I32" s="57">
        <v>10529</v>
      </c>
      <c r="J32" s="58">
        <v>9737</v>
      </c>
      <c r="K32" s="58">
        <v>8721</v>
      </c>
      <c r="L32" s="58">
        <v>7988</v>
      </c>
      <c r="M32" s="61">
        <v>7210</v>
      </c>
    </row>
    <row r="33" spans="1:14" ht="18.75" x14ac:dyDescent="0.25">
      <c r="A33" s="245" t="s">
        <v>24</v>
      </c>
      <c r="B33" s="246"/>
      <c r="C33" s="60">
        <v>1462</v>
      </c>
      <c r="D33" s="12">
        <v>1381</v>
      </c>
      <c r="E33" s="12">
        <v>1800</v>
      </c>
      <c r="F33" s="12">
        <v>1810</v>
      </c>
      <c r="G33" s="12">
        <v>2347</v>
      </c>
      <c r="H33" s="27">
        <v>2476</v>
      </c>
      <c r="I33" s="27">
        <v>1939</v>
      </c>
      <c r="J33" s="32">
        <v>1545</v>
      </c>
      <c r="K33" s="32">
        <v>1475</v>
      </c>
      <c r="L33" s="32">
        <v>2023</v>
      </c>
      <c r="M33" s="62">
        <v>1480</v>
      </c>
    </row>
    <row r="34" spans="1:14" ht="19.5" thickBot="1" x14ac:dyDescent="0.3">
      <c r="A34" s="249" t="s">
        <v>8</v>
      </c>
      <c r="B34" s="250"/>
      <c r="C34" s="171">
        <f>+SUM(C32:C33)</f>
        <v>12991</v>
      </c>
      <c r="D34" s="172">
        <f t="shared" ref="D34:H34" si="0">+SUM(D32:D33)</f>
        <v>12961</v>
      </c>
      <c r="E34" s="172">
        <f t="shared" si="0"/>
        <v>13797</v>
      </c>
      <c r="F34" s="172">
        <f t="shared" si="0"/>
        <v>13881</v>
      </c>
      <c r="G34" s="172">
        <f t="shared" si="0"/>
        <v>14568</v>
      </c>
      <c r="H34" s="175">
        <f t="shared" si="0"/>
        <v>13936</v>
      </c>
      <c r="I34" s="175">
        <f>+SUM(I32:I33)</f>
        <v>12468</v>
      </c>
      <c r="J34" s="166">
        <f>+SUM(J32:J33)</f>
        <v>11282</v>
      </c>
      <c r="K34" s="166">
        <f>+SUM(K32:K33)</f>
        <v>10196</v>
      </c>
      <c r="L34" s="166">
        <f>+SUM(L32:L33)</f>
        <v>10011</v>
      </c>
      <c r="M34" s="167">
        <f>+SUM(M32:M33)</f>
        <v>8690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33" t="s">
        <v>3</v>
      </c>
      <c r="B40" s="234"/>
      <c r="C40" s="69">
        <v>105</v>
      </c>
      <c r="D40" s="15">
        <v>68</v>
      </c>
      <c r="E40" s="15">
        <v>27</v>
      </c>
      <c r="F40" s="15">
        <v>16</v>
      </c>
      <c r="G40" s="15">
        <v>12</v>
      </c>
      <c r="H40" s="28">
        <v>5</v>
      </c>
      <c r="I40" s="28">
        <v>3</v>
      </c>
      <c r="J40" s="33">
        <v>2</v>
      </c>
      <c r="K40" s="33">
        <v>1</v>
      </c>
      <c r="L40" s="33">
        <v>3</v>
      </c>
      <c r="M40" s="70">
        <v>0</v>
      </c>
      <c r="N40" s="42"/>
    </row>
    <row r="41" spans="1:14" ht="18.75" x14ac:dyDescent="0.25">
      <c r="A41" s="233" t="s">
        <v>4</v>
      </c>
      <c r="B41" s="234"/>
      <c r="C41" s="69">
        <v>11424</v>
      </c>
      <c r="D41" s="15">
        <v>11512</v>
      </c>
      <c r="E41" s="15">
        <v>11970</v>
      </c>
      <c r="F41" s="15">
        <v>12055</v>
      </c>
      <c r="G41" s="15">
        <v>12209</v>
      </c>
      <c r="H41" s="28">
        <v>11455</v>
      </c>
      <c r="I41" s="28">
        <v>10526</v>
      </c>
      <c r="J41" s="33">
        <v>9735</v>
      </c>
      <c r="K41" s="33">
        <v>8720</v>
      </c>
      <c r="L41" s="33">
        <v>7985</v>
      </c>
      <c r="M41" s="70">
        <v>7210</v>
      </c>
      <c r="N41" s="42"/>
    </row>
    <row r="42" spans="1:14" ht="18.75" x14ac:dyDescent="0.25">
      <c r="A42" s="233" t="s">
        <v>5</v>
      </c>
      <c r="B42" s="234"/>
      <c r="C42" s="69">
        <v>1081</v>
      </c>
      <c r="D42" s="15">
        <v>1007</v>
      </c>
      <c r="E42" s="15">
        <v>1151</v>
      </c>
      <c r="F42" s="15">
        <v>1048</v>
      </c>
      <c r="G42" s="15">
        <v>1276</v>
      </c>
      <c r="H42" s="28">
        <v>1251</v>
      </c>
      <c r="I42" s="28">
        <v>1171</v>
      </c>
      <c r="J42" s="33">
        <v>1142</v>
      </c>
      <c r="K42" s="33">
        <v>1114</v>
      </c>
      <c r="L42" s="33">
        <v>1342</v>
      </c>
      <c r="M42" s="70">
        <v>866</v>
      </c>
      <c r="N42" s="42"/>
    </row>
    <row r="43" spans="1:14" ht="18.75" x14ac:dyDescent="0.25">
      <c r="A43" s="233" t="s">
        <v>6</v>
      </c>
      <c r="B43" s="234"/>
      <c r="C43" s="69">
        <v>369</v>
      </c>
      <c r="D43" s="15">
        <v>369</v>
      </c>
      <c r="E43" s="15">
        <v>621</v>
      </c>
      <c r="F43" s="15">
        <v>732</v>
      </c>
      <c r="G43" s="15">
        <v>1014</v>
      </c>
      <c r="H43" s="28">
        <v>1157</v>
      </c>
      <c r="I43" s="28">
        <v>684</v>
      </c>
      <c r="J43" s="33">
        <v>344</v>
      </c>
      <c r="K43" s="33">
        <v>311</v>
      </c>
      <c r="L43" s="33">
        <v>604</v>
      </c>
      <c r="M43" s="70">
        <v>515</v>
      </c>
      <c r="N43" s="42"/>
    </row>
    <row r="44" spans="1:14" ht="18.75" x14ac:dyDescent="0.25">
      <c r="A44" s="233" t="s">
        <v>7</v>
      </c>
      <c r="B44" s="234"/>
      <c r="C44" s="69">
        <v>12</v>
      </c>
      <c r="D44" s="15">
        <v>5</v>
      </c>
      <c r="E44" s="15">
        <v>28</v>
      </c>
      <c r="F44" s="15">
        <v>30</v>
      </c>
      <c r="G44" s="15">
        <v>57</v>
      </c>
      <c r="H44" s="28">
        <v>68</v>
      </c>
      <c r="I44" s="28">
        <v>84</v>
      </c>
      <c r="J44" s="33">
        <v>59</v>
      </c>
      <c r="K44" s="33">
        <v>50</v>
      </c>
      <c r="L44" s="33">
        <v>77</v>
      </c>
      <c r="M44" s="70">
        <v>99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12991</v>
      </c>
      <c r="D45" s="172">
        <f t="shared" ref="D45:I45" si="1">+SUM(D39:D44)</f>
        <v>12961</v>
      </c>
      <c r="E45" s="172">
        <f t="shared" si="1"/>
        <v>13797</v>
      </c>
      <c r="F45" s="172">
        <f t="shared" si="1"/>
        <v>13881</v>
      </c>
      <c r="G45" s="172">
        <f t="shared" si="1"/>
        <v>14568</v>
      </c>
      <c r="H45" s="175">
        <f t="shared" si="1"/>
        <v>13936</v>
      </c>
      <c r="I45" s="175">
        <f t="shared" si="1"/>
        <v>12468</v>
      </c>
      <c r="J45" s="166">
        <f>+SUM(J39:J44)</f>
        <v>11282</v>
      </c>
      <c r="K45" s="166">
        <f>+SUM(K39:K44)</f>
        <v>10196</v>
      </c>
      <c r="L45" s="166">
        <f>+SUM(L39:L44)</f>
        <v>10011</v>
      </c>
      <c r="M45" s="167">
        <f>+SUM(M39:M44)</f>
        <v>8690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719</v>
      </c>
      <c r="D51" s="15">
        <v>699</v>
      </c>
      <c r="E51" s="15">
        <v>622</v>
      </c>
      <c r="F51" s="15">
        <v>595</v>
      </c>
      <c r="G51" s="15">
        <v>535</v>
      </c>
      <c r="H51" s="28">
        <v>523</v>
      </c>
      <c r="I51" s="28">
        <v>498</v>
      </c>
      <c r="J51" s="33">
        <v>522</v>
      </c>
      <c r="K51" s="33">
        <v>537</v>
      </c>
      <c r="L51" s="33">
        <v>573</v>
      </c>
      <c r="M51" s="70">
        <v>680</v>
      </c>
    </row>
    <row r="52" spans="1:13" ht="18.75" x14ac:dyDescent="0.25">
      <c r="A52" s="279" t="s">
        <v>27</v>
      </c>
      <c r="B52" s="280"/>
      <c r="C52" s="69">
        <v>46</v>
      </c>
      <c r="D52" s="15">
        <v>56</v>
      </c>
      <c r="E52" s="15">
        <v>79</v>
      </c>
      <c r="F52" s="15">
        <v>223</v>
      </c>
      <c r="G52" s="15">
        <v>541</v>
      </c>
      <c r="H52" s="28">
        <v>637</v>
      </c>
      <c r="I52" s="28">
        <v>305</v>
      </c>
      <c r="J52" s="33">
        <v>28</v>
      </c>
      <c r="K52" s="33">
        <v>7</v>
      </c>
      <c r="L52" s="33">
        <v>202</v>
      </c>
      <c r="M52" s="70">
        <v>112</v>
      </c>
    </row>
    <row r="53" spans="1:13" ht="18.75" x14ac:dyDescent="0.25">
      <c r="A53" s="279" t="s">
        <v>47</v>
      </c>
      <c r="B53" s="280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79" t="s">
        <v>48</v>
      </c>
      <c r="B54" s="280"/>
      <c r="C54" s="69">
        <v>4866</v>
      </c>
      <c r="D54" s="15">
        <v>4695</v>
      </c>
      <c r="E54" s="15">
        <v>5322</v>
      </c>
      <c r="F54" s="15">
        <v>5217</v>
      </c>
      <c r="G54" s="15">
        <v>5465</v>
      </c>
      <c r="H54" s="28">
        <v>5215</v>
      </c>
      <c r="I54" s="28">
        <v>4881</v>
      </c>
      <c r="J54" s="33">
        <v>4543</v>
      </c>
      <c r="K54" s="33">
        <v>4104</v>
      </c>
      <c r="L54" s="33">
        <v>4054</v>
      </c>
      <c r="M54" s="70">
        <v>3367</v>
      </c>
    </row>
    <row r="55" spans="1:13" ht="18.75" x14ac:dyDescent="0.25">
      <c r="A55" s="279" t="s">
        <v>59</v>
      </c>
      <c r="B55" s="280"/>
      <c r="C55" s="69">
        <v>4614</v>
      </c>
      <c r="D55" s="15">
        <v>4526</v>
      </c>
      <c r="E55" s="15">
        <v>4570</v>
      </c>
      <c r="F55" s="15">
        <v>4355</v>
      </c>
      <c r="G55" s="15">
        <v>4222</v>
      </c>
      <c r="H55" s="28">
        <v>3903</v>
      </c>
      <c r="I55" s="28">
        <v>3382</v>
      </c>
      <c r="J55" s="33">
        <v>3003</v>
      </c>
      <c r="K55" s="33">
        <v>2687</v>
      </c>
      <c r="L55" s="33">
        <v>2549</v>
      </c>
      <c r="M55" s="70">
        <v>2157</v>
      </c>
    </row>
    <row r="56" spans="1:13" ht="18.75" x14ac:dyDescent="0.25">
      <c r="A56" s="279" t="s">
        <v>49</v>
      </c>
      <c r="B56" s="280"/>
      <c r="C56" s="69">
        <v>2746</v>
      </c>
      <c r="D56" s="15">
        <v>2983</v>
      </c>
      <c r="E56" s="15">
        <v>3198</v>
      </c>
      <c r="F56" s="15">
        <v>3486</v>
      </c>
      <c r="G56" s="15">
        <v>3783</v>
      </c>
      <c r="H56" s="28">
        <v>3629</v>
      </c>
      <c r="I56" s="28">
        <v>3371</v>
      </c>
      <c r="J56" s="33">
        <v>3165</v>
      </c>
      <c r="K56" s="33">
        <v>2835</v>
      </c>
      <c r="L56" s="33">
        <v>2592</v>
      </c>
      <c r="M56" s="70">
        <v>2331</v>
      </c>
    </row>
    <row r="57" spans="1:13" ht="18.75" x14ac:dyDescent="0.25">
      <c r="A57" s="279" t="s">
        <v>28</v>
      </c>
      <c r="B57" s="280"/>
      <c r="C57" s="69">
        <v>0</v>
      </c>
      <c r="D57" s="15">
        <v>2</v>
      </c>
      <c r="E57" s="15">
        <v>6</v>
      </c>
      <c r="F57" s="15">
        <v>5</v>
      </c>
      <c r="G57" s="15">
        <v>22</v>
      </c>
      <c r="H57" s="28">
        <v>29</v>
      </c>
      <c r="I57" s="28">
        <v>31</v>
      </c>
      <c r="J57" s="33">
        <v>21</v>
      </c>
      <c r="K57" s="33">
        <v>26</v>
      </c>
      <c r="L57" s="33">
        <v>41</v>
      </c>
      <c r="M57" s="70">
        <v>41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2</v>
      </c>
    </row>
    <row r="59" spans="1:13" ht="19.5" thickBot="1" x14ac:dyDescent="0.3">
      <c r="A59" s="249" t="s">
        <v>8</v>
      </c>
      <c r="B59" s="250"/>
      <c r="C59" s="174">
        <f>+SUM(C50:C58)</f>
        <v>12991</v>
      </c>
      <c r="D59" s="172">
        <f>+SUM(D50:D58)</f>
        <v>12961</v>
      </c>
      <c r="E59" s="172">
        <f t="shared" ref="E59:L59" si="2">+SUM(E50:E58)</f>
        <v>13797</v>
      </c>
      <c r="F59" s="172">
        <f t="shared" si="2"/>
        <v>13881</v>
      </c>
      <c r="G59" s="172">
        <f t="shared" si="2"/>
        <v>14568</v>
      </c>
      <c r="H59" s="172">
        <f t="shared" si="2"/>
        <v>13936</v>
      </c>
      <c r="I59" s="172">
        <f t="shared" si="2"/>
        <v>12468</v>
      </c>
      <c r="J59" s="172">
        <f t="shared" si="2"/>
        <v>11282</v>
      </c>
      <c r="K59" s="172">
        <f t="shared" si="2"/>
        <v>10196</v>
      </c>
      <c r="L59" s="172">
        <f t="shared" si="2"/>
        <v>10011</v>
      </c>
      <c r="M59" s="167">
        <f>+SUM(M50:M58)</f>
        <v>8690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541</v>
      </c>
      <c r="H65" s="33">
        <v>637</v>
      </c>
      <c r="I65" s="33">
        <v>305</v>
      </c>
      <c r="J65" s="33">
        <v>28</v>
      </c>
      <c r="K65" s="32">
        <v>7</v>
      </c>
      <c r="L65" s="32">
        <v>115</v>
      </c>
      <c r="M65" s="62">
        <v>112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41</v>
      </c>
      <c r="I66" s="33">
        <v>92</v>
      </c>
      <c r="J66" s="33">
        <v>133</v>
      </c>
      <c r="K66" s="32">
        <v>200</v>
      </c>
      <c r="L66" s="32">
        <v>329</v>
      </c>
      <c r="M66" s="62">
        <v>339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2458</v>
      </c>
      <c r="H67" s="33">
        <v>2458</v>
      </c>
      <c r="I67" s="33">
        <v>2245</v>
      </c>
      <c r="J67" s="33">
        <v>2140</v>
      </c>
      <c r="K67" s="32">
        <v>1965</v>
      </c>
      <c r="L67" s="32">
        <v>1905</v>
      </c>
      <c r="M67" s="62">
        <v>1676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8324</v>
      </c>
      <c r="H68" s="33">
        <v>7606</v>
      </c>
      <c r="I68" s="33">
        <v>6765</v>
      </c>
      <c r="J68" s="33">
        <v>6037</v>
      </c>
      <c r="K68" s="32">
        <v>5380</v>
      </c>
      <c r="L68" s="32">
        <v>5111</v>
      </c>
      <c r="M68" s="62">
        <v>4241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236</v>
      </c>
      <c r="H69" s="33">
        <v>243</v>
      </c>
      <c r="I69" s="33">
        <v>278</v>
      </c>
      <c r="J69" s="33">
        <v>299</v>
      </c>
      <c r="K69" s="32">
        <v>279</v>
      </c>
      <c r="L69" s="32">
        <v>334</v>
      </c>
      <c r="M69" s="62">
        <v>316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73</v>
      </c>
      <c r="H70" s="33">
        <v>56</v>
      </c>
      <c r="I70" s="33">
        <v>49</v>
      </c>
      <c r="J70" s="33">
        <v>55</v>
      </c>
      <c r="K70" s="32">
        <v>61</v>
      </c>
      <c r="L70" s="32">
        <v>22</v>
      </c>
      <c r="M70" s="62">
        <v>38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2936</v>
      </c>
      <c r="H71" s="33">
        <v>2895</v>
      </c>
      <c r="I71" s="33">
        <v>2734</v>
      </c>
      <c r="J71" s="33">
        <v>2590</v>
      </c>
      <c r="K71" s="32">
        <v>2304</v>
      </c>
      <c r="L71" s="32">
        <v>2195</v>
      </c>
      <c r="M71" s="62">
        <v>1968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14568</v>
      </c>
      <c r="H76" s="172">
        <f t="shared" si="3"/>
        <v>13936</v>
      </c>
      <c r="I76" s="172">
        <f t="shared" ref="I76:M76" si="4">+SUM(I64:I75)</f>
        <v>12468</v>
      </c>
      <c r="J76" s="172">
        <f t="shared" si="4"/>
        <v>11282</v>
      </c>
      <c r="K76" s="172">
        <f t="shared" si="4"/>
        <v>10196</v>
      </c>
      <c r="L76" s="172">
        <f t="shared" si="4"/>
        <v>10011</v>
      </c>
      <c r="M76" s="173">
        <f t="shared" si="4"/>
        <v>8690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12991</v>
      </c>
      <c r="D82" s="84">
        <v>12960</v>
      </c>
      <c r="E82" s="84">
        <v>13729</v>
      </c>
      <c r="F82" s="84">
        <v>13768</v>
      </c>
      <c r="G82" s="84">
        <v>14399</v>
      </c>
      <c r="H82" s="85">
        <v>13766</v>
      </c>
      <c r="I82" s="85">
        <v>12275</v>
      </c>
      <c r="J82" s="85">
        <v>11043</v>
      </c>
      <c r="K82" s="86">
        <v>9942</v>
      </c>
      <c r="L82" s="86">
        <v>9424</v>
      </c>
      <c r="M82" s="87">
        <v>8257</v>
      </c>
    </row>
    <row r="83" spans="1:13" ht="18.75" x14ac:dyDescent="0.25">
      <c r="A83" s="233" t="s">
        <v>31</v>
      </c>
      <c r="B83" s="234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0</v>
      </c>
      <c r="D84" s="15">
        <v>1</v>
      </c>
      <c r="E84" s="15">
        <v>68</v>
      </c>
      <c r="F84" s="15">
        <v>113</v>
      </c>
      <c r="G84" s="15">
        <v>169</v>
      </c>
      <c r="H84" s="28">
        <v>170</v>
      </c>
      <c r="I84" s="28">
        <v>193</v>
      </c>
      <c r="J84" s="28">
        <v>239</v>
      </c>
      <c r="K84" s="32">
        <v>254</v>
      </c>
      <c r="L84" s="32">
        <v>587</v>
      </c>
      <c r="M84" s="88">
        <v>433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12991</v>
      </c>
      <c r="D87" s="164">
        <f t="shared" ref="D87:H87" si="5">+SUM(D82:D86)</f>
        <v>12961</v>
      </c>
      <c r="E87" s="164">
        <f t="shared" si="5"/>
        <v>13797</v>
      </c>
      <c r="F87" s="164">
        <f t="shared" si="5"/>
        <v>13881</v>
      </c>
      <c r="G87" s="164">
        <f t="shared" si="5"/>
        <v>14568</v>
      </c>
      <c r="H87" s="165">
        <f t="shared" si="5"/>
        <v>13936</v>
      </c>
      <c r="I87" s="165">
        <f>+SUM(I82:I86)</f>
        <v>12468</v>
      </c>
      <c r="J87" s="165">
        <f>+SUM(J82:J86)</f>
        <v>11282</v>
      </c>
      <c r="K87" s="166">
        <f>+SUM(K82:K86)</f>
        <v>10196</v>
      </c>
      <c r="L87" s="166">
        <f>+SUM(L82:L86)</f>
        <v>10011</v>
      </c>
      <c r="M87" s="167">
        <f>+SUM(M82:M86)</f>
        <v>8690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5837</v>
      </c>
      <c r="D93" s="91">
        <v>5786</v>
      </c>
      <c r="E93" s="91">
        <v>6236</v>
      </c>
      <c r="F93" s="91">
        <v>6298</v>
      </c>
      <c r="G93" s="91">
        <v>6549</v>
      </c>
      <c r="H93" s="92">
        <v>6298</v>
      </c>
      <c r="I93" s="92">
        <v>5708</v>
      </c>
      <c r="J93" s="86">
        <v>5217</v>
      </c>
      <c r="K93" s="86">
        <v>4748</v>
      </c>
      <c r="L93" s="86">
        <v>4568</v>
      </c>
      <c r="M93" s="87">
        <v>4053</v>
      </c>
    </row>
    <row r="94" spans="1:13" ht="18.75" x14ac:dyDescent="0.25">
      <c r="A94" s="245" t="s">
        <v>35</v>
      </c>
      <c r="B94" s="246"/>
      <c r="C94" s="63">
        <v>7154</v>
      </c>
      <c r="D94" s="15">
        <v>7175</v>
      </c>
      <c r="E94" s="15">
        <v>7561</v>
      </c>
      <c r="F94" s="15">
        <v>7583</v>
      </c>
      <c r="G94" s="15">
        <v>8019</v>
      </c>
      <c r="H94" s="28">
        <v>7638</v>
      </c>
      <c r="I94" s="28">
        <v>6760</v>
      </c>
      <c r="J94" s="28">
        <v>6065</v>
      </c>
      <c r="K94" s="32">
        <v>5448</v>
      </c>
      <c r="L94" s="32">
        <v>5443</v>
      </c>
      <c r="M94" s="88">
        <v>4637</v>
      </c>
    </row>
    <row r="95" spans="1:13" ht="19.5" thickBot="1" x14ac:dyDescent="0.3">
      <c r="A95" s="249" t="s">
        <v>8</v>
      </c>
      <c r="B95" s="250"/>
      <c r="C95" s="158">
        <f>+SUM(C93:C94)</f>
        <v>12991</v>
      </c>
      <c r="D95" s="164">
        <f t="shared" ref="D95:M95" si="6">+SUM(D93:D94)</f>
        <v>12961</v>
      </c>
      <c r="E95" s="164">
        <f t="shared" si="6"/>
        <v>13797</v>
      </c>
      <c r="F95" s="164">
        <f t="shared" si="6"/>
        <v>13881</v>
      </c>
      <c r="G95" s="164">
        <f t="shared" si="6"/>
        <v>14568</v>
      </c>
      <c r="H95" s="165">
        <f t="shared" si="6"/>
        <v>13936</v>
      </c>
      <c r="I95" s="165">
        <f t="shared" si="6"/>
        <v>12468</v>
      </c>
      <c r="J95" s="165">
        <f t="shared" si="6"/>
        <v>11282</v>
      </c>
      <c r="K95" s="166">
        <f t="shared" si="6"/>
        <v>10196</v>
      </c>
      <c r="L95" s="166">
        <f t="shared" si="6"/>
        <v>10011</v>
      </c>
      <c r="M95" s="167">
        <f t="shared" si="6"/>
        <v>8690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>
        <v>0.19047619047619047</v>
      </c>
      <c r="D100" s="209">
        <v>0.21428571428571427</v>
      </c>
      <c r="E100" s="209">
        <v>0</v>
      </c>
      <c r="F100" s="209">
        <v>0</v>
      </c>
      <c r="G100" s="210">
        <v>0</v>
      </c>
    </row>
    <row r="101" spans="1:10" ht="18.75" x14ac:dyDescent="0.25">
      <c r="A101" s="245" t="s">
        <v>4</v>
      </c>
      <c r="B101" s="246"/>
      <c r="C101" s="209">
        <v>8.6575990538143105E-2</v>
      </c>
      <c r="D101" s="209">
        <v>9.042615983945225E-2</v>
      </c>
      <c r="E101" s="209">
        <v>8.2682369907463041E-2</v>
      </c>
      <c r="F101" s="209">
        <v>9.4282024186920277E-2</v>
      </c>
      <c r="G101" s="210">
        <v>7.4696910441924128E-2</v>
      </c>
    </row>
    <row r="102" spans="1:10" ht="19.5" thickBot="1" x14ac:dyDescent="0.3">
      <c r="A102" s="249" t="s">
        <v>41</v>
      </c>
      <c r="B102" s="250"/>
      <c r="C102" s="162">
        <v>8.6833411986786221E-2</v>
      </c>
      <c r="D102" s="162">
        <v>9.0630524454920453E-2</v>
      </c>
      <c r="E102" s="162">
        <v>8.2573211713874217E-2</v>
      </c>
      <c r="F102" s="162">
        <v>9.4215651765810163E-2</v>
      </c>
      <c r="G102" s="163">
        <v>7.464825429911412E-2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39" t="s">
        <v>2</v>
      </c>
      <c r="H109" s="240"/>
      <c r="I109" s="97">
        <v>0</v>
      </c>
      <c r="J109"/>
    </row>
    <row r="110" spans="1:10" ht="18.75" x14ac:dyDescent="0.25">
      <c r="A110" s="241" t="s">
        <v>3</v>
      </c>
      <c r="B110" s="248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41" t="s">
        <v>3</v>
      </c>
      <c r="H110" s="242"/>
      <c r="I110" s="98">
        <v>0</v>
      </c>
      <c r="J110"/>
    </row>
    <row r="111" spans="1:10" ht="18.75" x14ac:dyDescent="0.25">
      <c r="A111" s="241" t="s">
        <v>4</v>
      </c>
      <c r="B111" s="248"/>
      <c r="C111" s="63">
        <f t="shared" si="7"/>
        <v>7210</v>
      </c>
      <c r="D111" s="95">
        <v>5803</v>
      </c>
      <c r="E111" s="96">
        <f t="shared" si="8"/>
        <v>0.80485436893203888</v>
      </c>
      <c r="G111" s="241" t="s">
        <v>4</v>
      </c>
      <c r="H111" s="242"/>
      <c r="I111" s="98">
        <v>29</v>
      </c>
      <c r="J111"/>
    </row>
    <row r="112" spans="1:10" ht="18.75" x14ac:dyDescent="0.25">
      <c r="A112" s="241" t="s">
        <v>5</v>
      </c>
      <c r="B112" s="248"/>
      <c r="C112" s="63">
        <f t="shared" si="7"/>
        <v>866</v>
      </c>
      <c r="D112" s="95">
        <v>0</v>
      </c>
      <c r="E112" s="96">
        <f t="shared" si="8"/>
        <v>0</v>
      </c>
      <c r="G112" s="241" t="s">
        <v>5</v>
      </c>
      <c r="H112" s="242"/>
      <c r="I112" s="98">
        <v>36</v>
      </c>
      <c r="J112"/>
    </row>
    <row r="113" spans="1:10" ht="18.75" x14ac:dyDescent="0.25">
      <c r="A113" s="241" t="s">
        <v>6</v>
      </c>
      <c r="B113" s="248"/>
      <c r="C113" s="63">
        <f t="shared" si="7"/>
        <v>515</v>
      </c>
      <c r="D113" s="95">
        <v>21</v>
      </c>
      <c r="E113" s="96">
        <f t="shared" si="8"/>
        <v>4.0776699029126215E-2</v>
      </c>
      <c r="G113" s="241" t="s">
        <v>6</v>
      </c>
      <c r="H113" s="242"/>
      <c r="I113" s="98">
        <v>27</v>
      </c>
      <c r="J113"/>
    </row>
    <row r="114" spans="1:10" ht="18.75" x14ac:dyDescent="0.25">
      <c r="A114" s="241" t="s">
        <v>7</v>
      </c>
      <c r="B114" s="248"/>
      <c r="C114" s="63">
        <f t="shared" si="7"/>
        <v>99</v>
      </c>
      <c r="D114" s="95">
        <v>0</v>
      </c>
      <c r="E114" s="96">
        <f t="shared" si="8"/>
        <v>0</v>
      </c>
      <c r="G114" s="241" t="s">
        <v>7</v>
      </c>
      <c r="H114" s="242"/>
      <c r="I114" s="98">
        <v>6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8690</v>
      </c>
      <c r="D115" s="159">
        <f>+SUM(D109:D114)</f>
        <v>5824</v>
      </c>
      <c r="E115" s="160">
        <f t="shared" si="8"/>
        <v>0.67019562715765246</v>
      </c>
      <c r="G115" s="268" t="s">
        <v>8</v>
      </c>
      <c r="H115" s="269"/>
      <c r="I115" s="161">
        <f>+SUM(I109:I114)</f>
        <v>98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5823</v>
      </c>
      <c r="D123" s="243">
        <f>+C123+C124</f>
        <v>8479</v>
      </c>
      <c r="E123" s="103">
        <v>5508</v>
      </c>
      <c r="F123" s="243">
        <f>+E123+E124</f>
        <v>8000</v>
      </c>
      <c r="G123" s="67">
        <v>3092</v>
      </c>
      <c r="H123" s="253">
        <f>+G123+G124</f>
        <v>4910</v>
      </c>
    </row>
    <row r="124" spans="1:10" ht="18.75" x14ac:dyDescent="0.25">
      <c r="A124" s="267"/>
      <c r="B124" s="105">
        <v>2</v>
      </c>
      <c r="C124" s="99">
        <v>2656</v>
      </c>
      <c r="D124" s="244"/>
      <c r="E124" s="99">
        <v>2492</v>
      </c>
      <c r="F124" s="244"/>
      <c r="G124" s="99">
        <v>1818</v>
      </c>
      <c r="H124" s="244"/>
    </row>
    <row r="125" spans="1:10" ht="18.75" x14ac:dyDescent="0.25">
      <c r="A125" s="266">
        <v>2017</v>
      </c>
      <c r="B125" s="106">
        <v>1</v>
      </c>
      <c r="C125" s="100">
        <v>4362</v>
      </c>
      <c r="D125" s="254">
        <f>+C125+C126</f>
        <v>6321</v>
      </c>
      <c r="E125" s="100">
        <v>4143</v>
      </c>
      <c r="F125" s="254">
        <f>+E125+E126</f>
        <v>5926</v>
      </c>
      <c r="G125" s="100">
        <v>2425</v>
      </c>
      <c r="H125" s="254">
        <f>+G125+G126</f>
        <v>3718</v>
      </c>
    </row>
    <row r="126" spans="1:10" ht="18.75" x14ac:dyDescent="0.25">
      <c r="A126" s="267"/>
      <c r="B126" s="105">
        <v>2</v>
      </c>
      <c r="C126" s="99">
        <v>1959</v>
      </c>
      <c r="D126" s="244"/>
      <c r="E126" s="99">
        <v>1783</v>
      </c>
      <c r="F126" s="244"/>
      <c r="G126" s="99">
        <v>1293</v>
      </c>
      <c r="H126" s="244"/>
    </row>
    <row r="127" spans="1:10" ht="18.75" x14ac:dyDescent="0.25">
      <c r="A127" s="266">
        <v>2018</v>
      </c>
      <c r="B127" s="106">
        <v>1</v>
      </c>
      <c r="C127" s="100">
        <v>3482</v>
      </c>
      <c r="D127" s="254">
        <f>+C127+C128</f>
        <v>5395</v>
      </c>
      <c r="E127" s="100">
        <v>3283</v>
      </c>
      <c r="F127" s="254">
        <f>+E127+E128</f>
        <v>5106</v>
      </c>
      <c r="G127" s="100">
        <v>2042</v>
      </c>
      <c r="H127" s="254">
        <f>+G127+G128</f>
        <v>3419</v>
      </c>
    </row>
    <row r="128" spans="1:10" ht="18.75" x14ac:dyDescent="0.25">
      <c r="A128" s="267"/>
      <c r="B128" s="105">
        <v>2</v>
      </c>
      <c r="C128" s="99">
        <v>1913</v>
      </c>
      <c r="D128" s="244"/>
      <c r="E128" s="99">
        <v>1823</v>
      </c>
      <c r="F128" s="244"/>
      <c r="G128" s="99">
        <v>1377</v>
      </c>
      <c r="H128" s="244"/>
    </row>
    <row r="129" spans="1:28" ht="18.75" x14ac:dyDescent="0.25">
      <c r="A129" s="266">
        <v>2019</v>
      </c>
      <c r="B129" s="106">
        <v>1</v>
      </c>
      <c r="C129" s="100">
        <v>2665</v>
      </c>
      <c r="D129" s="254">
        <f>+C129+C130</f>
        <v>4196</v>
      </c>
      <c r="E129" s="100">
        <v>2667</v>
      </c>
      <c r="F129" s="254">
        <f>+E129+E130</f>
        <v>4100</v>
      </c>
      <c r="G129" s="100">
        <v>1873</v>
      </c>
      <c r="H129" s="254">
        <f>+G129+G130</f>
        <v>3026</v>
      </c>
    </row>
    <row r="130" spans="1:28" ht="18.75" x14ac:dyDescent="0.25">
      <c r="A130" s="267"/>
      <c r="B130" s="105">
        <v>2</v>
      </c>
      <c r="C130" s="99">
        <v>1531</v>
      </c>
      <c r="D130" s="244"/>
      <c r="E130" s="99">
        <v>1433</v>
      </c>
      <c r="F130" s="244"/>
      <c r="G130" s="99">
        <v>1153</v>
      </c>
      <c r="H130" s="244"/>
    </row>
    <row r="131" spans="1:28" ht="18.75" x14ac:dyDescent="0.25">
      <c r="A131" s="266">
        <v>2022</v>
      </c>
      <c r="B131" s="106">
        <v>1</v>
      </c>
      <c r="C131" s="100">
        <v>2620</v>
      </c>
      <c r="D131" s="254">
        <f>+C131+C132</f>
        <v>4462</v>
      </c>
      <c r="E131" s="100">
        <v>2365</v>
      </c>
      <c r="F131" s="254">
        <f>+E131+E132</f>
        <v>4115</v>
      </c>
      <c r="G131" s="100">
        <v>1690</v>
      </c>
      <c r="H131" s="254">
        <f>+G131+G132</f>
        <v>3165</v>
      </c>
    </row>
    <row r="132" spans="1:28" ht="18.75" x14ac:dyDescent="0.25">
      <c r="A132" s="267"/>
      <c r="B132" s="105">
        <v>2</v>
      </c>
      <c r="C132" s="99">
        <v>1842</v>
      </c>
      <c r="D132" s="244"/>
      <c r="E132" s="99">
        <v>1750</v>
      </c>
      <c r="F132" s="244"/>
      <c r="G132" s="99">
        <v>1475</v>
      </c>
      <c r="H132" s="244"/>
    </row>
    <row r="133" spans="1:28" ht="18.75" x14ac:dyDescent="0.25">
      <c r="A133" s="266">
        <v>2021</v>
      </c>
      <c r="B133" s="106">
        <v>1</v>
      </c>
      <c r="C133" s="100">
        <v>2549</v>
      </c>
      <c r="D133" s="254">
        <f>+C133+C134</f>
        <v>4127</v>
      </c>
      <c r="E133" s="100">
        <v>2456</v>
      </c>
      <c r="F133" s="254">
        <f>+E133+E134</f>
        <v>3921</v>
      </c>
      <c r="G133" s="100">
        <v>1846</v>
      </c>
      <c r="H133" s="254">
        <f>+G133+G134</f>
        <v>2974</v>
      </c>
    </row>
    <row r="134" spans="1:28" ht="18.75" x14ac:dyDescent="0.25">
      <c r="A134" s="267"/>
      <c r="B134" s="105">
        <v>2</v>
      </c>
      <c r="C134" s="99">
        <v>1578</v>
      </c>
      <c r="D134" s="244"/>
      <c r="E134" s="99">
        <v>1465</v>
      </c>
      <c r="F134" s="244"/>
      <c r="G134" s="99">
        <v>1128</v>
      </c>
      <c r="H134" s="244"/>
    </row>
    <row r="135" spans="1:28" ht="18.75" x14ac:dyDescent="0.25">
      <c r="A135" s="303">
        <v>2022</v>
      </c>
      <c r="B135" s="107">
        <v>1</v>
      </c>
      <c r="C135" s="101">
        <v>2501</v>
      </c>
      <c r="D135" s="255">
        <f>+C135+C136</f>
        <v>4014</v>
      </c>
      <c r="E135" s="101">
        <v>2391</v>
      </c>
      <c r="F135" s="255">
        <f>+E135+E136</f>
        <v>3811</v>
      </c>
      <c r="G135" s="101">
        <v>1643</v>
      </c>
      <c r="H135" s="255">
        <f>+G135+G136</f>
        <v>2830</v>
      </c>
    </row>
    <row r="136" spans="1:28" ht="19.5" thickBot="1" x14ac:dyDescent="0.3">
      <c r="A136" s="304"/>
      <c r="B136" s="108">
        <v>2</v>
      </c>
      <c r="C136" s="102">
        <v>1513</v>
      </c>
      <c r="D136" s="256"/>
      <c r="E136" s="102">
        <v>1420</v>
      </c>
      <c r="F136" s="256"/>
      <c r="G136" s="102">
        <v>1187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1</v>
      </c>
      <c r="D141" s="110">
        <f t="shared" si="9"/>
        <v>2</v>
      </c>
      <c r="E141" s="110">
        <f t="shared" si="9"/>
        <v>156</v>
      </c>
      <c r="F141" s="110">
        <f t="shared" si="9"/>
        <v>217</v>
      </c>
      <c r="G141" s="110">
        <f t="shared" si="9"/>
        <v>386</v>
      </c>
      <c r="H141" s="110">
        <f t="shared" si="9"/>
        <v>117</v>
      </c>
      <c r="I141" s="111">
        <f t="shared" si="9"/>
        <v>0</v>
      </c>
      <c r="J141" s="297">
        <f>+SUM(B141:I141)</f>
        <v>879</v>
      </c>
      <c r="M141" s="3">
        <v>0</v>
      </c>
      <c r="N141" s="22">
        <v>1</v>
      </c>
      <c r="O141" s="22">
        <v>2</v>
      </c>
      <c r="P141" s="22">
        <v>156</v>
      </c>
      <c r="Q141" s="22">
        <v>217</v>
      </c>
      <c r="R141" s="22">
        <v>386</v>
      </c>
      <c r="S141" s="22">
        <v>117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>
        <f>+IF($J$141=0,"",(B141/$J$141))</f>
        <v>0</v>
      </c>
      <c r="C142" s="113">
        <f t="shared" ref="C142:H142" si="10">+IF($J$141=0,"",(C141/$J$141))</f>
        <v>1.1376564277588168E-3</v>
      </c>
      <c r="D142" s="113">
        <f t="shared" si="10"/>
        <v>2.2753128555176336E-3</v>
      </c>
      <c r="E142" s="113">
        <f>+IF($J$141=0,"",(E141/$J$141))</f>
        <v>0.17747440273037543</v>
      </c>
      <c r="F142" s="113">
        <f>+IF($J$141=0,"",(F141/$J$141))</f>
        <v>0.24687144482366324</v>
      </c>
      <c r="G142" s="113">
        <f t="shared" si="10"/>
        <v>0.4391353811149033</v>
      </c>
      <c r="H142" s="113">
        <f t="shared" si="10"/>
        <v>0.13310580204778158</v>
      </c>
      <c r="I142" s="114">
        <f>+IF($J$141=0,"",(I141/$J$141))</f>
        <v>0</v>
      </c>
      <c r="J142" s="298"/>
      <c r="M142" s="3">
        <v>0</v>
      </c>
      <c r="N142" s="22">
        <v>1</v>
      </c>
      <c r="O142" s="22">
        <v>4</v>
      </c>
      <c r="P142" s="22">
        <v>141</v>
      </c>
      <c r="Q142" s="22">
        <v>204</v>
      </c>
      <c r="R142" s="22">
        <v>394</v>
      </c>
      <c r="S142" s="22">
        <v>124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0</v>
      </c>
      <c r="C143" s="116">
        <f t="shared" ref="C143:I143" si="11">+N142</f>
        <v>1</v>
      </c>
      <c r="D143" s="116">
        <f t="shared" si="11"/>
        <v>4</v>
      </c>
      <c r="E143" s="116">
        <f t="shared" si="11"/>
        <v>141</v>
      </c>
      <c r="F143" s="116">
        <f t="shared" si="11"/>
        <v>204</v>
      </c>
      <c r="G143" s="116">
        <f t="shared" si="11"/>
        <v>394</v>
      </c>
      <c r="H143" s="116">
        <f t="shared" si="11"/>
        <v>124</v>
      </c>
      <c r="I143" s="117">
        <f t="shared" si="11"/>
        <v>0</v>
      </c>
      <c r="J143" s="235">
        <f>+SUM(B143:I143)</f>
        <v>868</v>
      </c>
      <c r="M143" s="3">
        <v>1</v>
      </c>
      <c r="N143" s="22">
        <v>1</v>
      </c>
      <c r="O143" s="22">
        <v>2</v>
      </c>
      <c r="P143" s="22">
        <v>144</v>
      </c>
      <c r="Q143" s="22">
        <v>306</v>
      </c>
      <c r="R143" s="22">
        <v>579</v>
      </c>
      <c r="S143" s="22">
        <v>188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0</v>
      </c>
      <c r="C144" s="119">
        <f t="shared" ref="C144:I144" si="12">+IF($J$143=0,"",(C143/$J$143))</f>
        <v>1.152073732718894E-3</v>
      </c>
      <c r="D144" s="119">
        <f t="shared" si="12"/>
        <v>4.608294930875576E-3</v>
      </c>
      <c r="E144" s="119">
        <f t="shared" si="12"/>
        <v>0.16244239631336405</v>
      </c>
      <c r="F144" s="119">
        <f t="shared" si="12"/>
        <v>0.23502304147465439</v>
      </c>
      <c r="G144" s="119">
        <f t="shared" si="12"/>
        <v>0.45391705069124422</v>
      </c>
      <c r="H144" s="119">
        <f t="shared" si="12"/>
        <v>0.14285714285714285</v>
      </c>
      <c r="I144" s="120">
        <f t="shared" si="12"/>
        <v>0</v>
      </c>
      <c r="J144" s="236"/>
      <c r="M144" s="3">
        <v>0</v>
      </c>
      <c r="N144" s="3">
        <v>1</v>
      </c>
      <c r="O144" s="3">
        <v>3</v>
      </c>
      <c r="P144" s="3">
        <v>134</v>
      </c>
      <c r="Q144" s="3">
        <v>283</v>
      </c>
      <c r="R144" s="3">
        <v>542</v>
      </c>
      <c r="S144" s="3">
        <v>175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1</v>
      </c>
      <c r="C145" s="116">
        <f t="shared" ref="C145:I145" si="13">+N143</f>
        <v>1</v>
      </c>
      <c r="D145" s="116">
        <f t="shared" si="13"/>
        <v>2</v>
      </c>
      <c r="E145" s="116">
        <f t="shared" si="13"/>
        <v>144</v>
      </c>
      <c r="F145" s="116">
        <f t="shared" si="13"/>
        <v>306</v>
      </c>
      <c r="G145" s="116">
        <f t="shared" si="13"/>
        <v>579</v>
      </c>
      <c r="H145" s="116">
        <f t="shared" si="13"/>
        <v>188</v>
      </c>
      <c r="I145" s="117">
        <f t="shared" si="13"/>
        <v>0</v>
      </c>
      <c r="J145" s="235">
        <f>+SUM(B145:I145)</f>
        <v>1221</v>
      </c>
      <c r="M145" s="3">
        <v>0</v>
      </c>
      <c r="N145" s="3">
        <v>1</v>
      </c>
      <c r="O145" s="3">
        <v>6</v>
      </c>
      <c r="P145" s="3">
        <v>121</v>
      </c>
      <c r="Q145" s="3">
        <v>243</v>
      </c>
      <c r="R145" s="3">
        <v>544</v>
      </c>
      <c r="S145" s="3">
        <v>180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8.1900081900081905E-4</v>
      </c>
      <c r="C146" s="119">
        <f t="shared" ref="C146:I146" si="14">+IF($J$145=0,"",(C145/$J$145))</f>
        <v>8.1900081900081905E-4</v>
      </c>
      <c r="D146" s="119">
        <f t="shared" si="14"/>
        <v>1.6380016380016381E-3</v>
      </c>
      <c r="E146" s="119">
        <f t="shared" si="14"/>
        <v>0.11793611793611794</v>
      </c>
      <c r="F146" s="119">
        <f t="shared" si="14"/>
        <v>0.25061425061425063</v>
      </c>
      <c r="G146" s="119">
        <f t="shared" si="14"/>
        <v>0.47420147420147418</v>
      </c>
      <c r="H146" s="119">
        <f t="shared" si="14"/>
        <v>0.15397215397215397</v>
      </c>
      <c r="I146" s="120">
        <f t="shared" si="14"/>
        <v>0</v>
      </c>
      <c r="J146" s="236"/>
      <c r="M146" s="3">
        <v>0</v>
      </c>
      <c r="N146" s="3">
        <v>1</v>
      </c>
      <c r="O146" s="3">
        <v>5</v>
      </c>
      <c r="P146" s="3">
        <v>117</v>
      </c>
      <c r="Q146" s="3">
        <v>252</v>
      </c>
      <c r="R146" s="3">
        <v>625</v>
      </c>
      <c r="S146" s="3">
        <v>219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0</v>
      </c>
      <c r="C147" s="116">
        <f t="shared" ref="C147:I147" si="15">+N144</f>
        <v>1</v>
      </c>
      <c r="D147" s="116">
        <f t="shared" si="15"/>
        <v>3</v>
      </c>
      <c r="E147" s="116">
        <f t="shared" si="15"/>
        <v>134</v>
      </c>
      <c r="F147" s="116">
        <f t="shared" si="15"/>
        <v>283</v>
      </c>
      <c r="G147" s="116">
        <f t="shared" si="15"/>
        <v>542</v>
      </c>
      <c r="H147" s="116">
        <f t="shared" si="15"/>
        <v>175</v>
      </c>
      <c r="I147" s="117">
        <f t="shared" si="15"/>
        <v>0</v>
      </c>
      <c r="J147" s="235">
        <f>+SUM(B147:I147)</f>
        <v>1138</v>
      </c>
      <c r="M147" s="3">
        <v>0</v>
      </c>
      <c r="N147" s="3">
        <v>1</v>
      </c>
      <c r="O147" s="3">
        <v>4</v>
      </c>
      <c r="P147" s="3">
        <v>106</v>
      </c>
      <c r="Q147" s="3">
        <v>218</v>
      </c>
      <c r="R147" s="3">
        <v>605</v>
      </c>
      <c r="S147" s="3">
        <v>235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0</v>
      </c>
      <c r="C148" s="119">
        <f t="shared" ref="C148:I148" si="16">+IF($J$147=0,"",(C147/$J$147))</f>
        <v>8.7873462214411243E-4</v>
      </c>
      <c r="D148" s="119">
        <f t="shared" si="16"/>
        <v>2.6362038664323375E-3</v>
      </c>
      <c r="E148" s="119">
        <f t="shared" si="16"/>
        <v>0.11775043936731107</v>
      </c>
      <c r="F148" s="119">
        <f t="shared" si="16"/>
        <v>0.24868189806678384</v>
      </c>
      <c r="G148" s="119">
        <f t="shared" si="16"/>
        <v>0.47627416520210897</v>
      </c>
      <c r="H148" s="119">
        <f t="shared" si="16"/>
        <v>0.15377855887521968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0</v>
      </c>
      <c r="C149" s="116">
        <f t="shared" ref="C149:I149" si="17">+N145</f>
        <v>1</v>
      </c>
      <c r="D149" s="116">
        <f t="shared" si="17"/>
        <v>6</v>
      </c>
      <c r="E149" s="116">
        <f t="shared" si="17"/>
        <v>121</v>
      </c>
      <c r="F149" s="116">
        <f t="shared" si="17"/>
        <v>243</v>
      </c>
      <c r="G149" s="116">
        <f t="shared" si="17"/>
        <v>544</v>
      </c>
      <c r="H149" s="116">
        <f t="shared" si="17"/>
        <v>180</v>
      </c>
      <c r="I149" s="117">
        <f t="shared" si="17"/>
        <v>0</v>
      </c>
      <c r="J149" s="235">
        <f>+SUM(B149:I149)</f>
        <v>1095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0</v>
      </c>
      <c r="C150" s="119">
        <f t="shared" ref="C150:I150" si="18">+IF($J$149=0,"",(C149/$J$149))</f>
        <v>9.1324200913242006E-4</v>
      </c>
      <c r="D150" s="119">
        <f t="shared" si="18"/>
        <v>5.4794520547945206E-3</v>
      </c>
      <c r="E150" s="119">
        <f t="shared" si="18"/>
        <v>0.11050228310502283</v>
      </c>
      <c r="F150" s="119">
        <f t="shared" si="18"/>
        <v>0.22191780821917809</v>
      </c>
      <c r="G150" s="119">
        <f t="shared" si="18"/>
        <v>0.49680365296803652</v>
      </c>
      <c r="H150" s="119">
        <f t="shared" si="18"/>
        <v>0.16438356164383561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0</v>
      </c>
      <c r="C151" s="116">
        <f t="shared" ref="C151:I151" si="19">+N146</f>
        <v>1</v>
      </c>
      <c r="D151" s="116">
        <f t="shared" si="19"/>
        <v>5</v>
      </c>
      <c r="E151" s="116">
        <f t="shared" si="19"/>
        <v>117</v>
      </c>
      <c r="F151" s="116">
        <f t="shared" si="19"/>
        <v>252</v>
      </c>
      <c r="G151" s="116">
        <f t="shared" si="19"/>
        <v>625</v>
      </c>
      <c r="H151" s="116">
        <f t="shared" si="19"/>
        <v>219</v>
      </c>
      <c r="I151" s="117">
        <f t="shared" si="19"/>
        <v>0</v>
      </c>
      <c r="J151" s="235">
        <f>+SUM(B151:I151)</f>
        <v>1219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0</v>
      </c>
      <c r="C152" s="119">
        <f t="shared" ref="C152:I152" si="20">+IF($J$151=0,"",(C151/$J$151))</f>
        <v>8.2034454470877774E-4</v>
      </c>
      <c r="D152" s="119">
        <f t="shared" si="20"/>
        <v>4.1017227235438884E-3</v>
      </c>
      <c r="E152" s="119">
        <f t="shared" si="20"/>
        <v>9.5980311730926984E-2</v>
      </c>
      <c r="F152" s="119">
        <f t="shared" si="20"/>
        <v>0.20672682526661199</v>
      </c>
      <c r="G152" s="119">
        <f t="shared" si="20"/>
        <v>0.51271534044298606</v>
      </c>
      <c r="H152" s="119">
        <f t="shared" si="20"/>
        <v>0.17965545529122232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0</v>
      </c>
      <c r="C153" s="122">
        <f t="shared" ref="C153:I153" si="21">+N147</f>
        <v>1</v>
      </c>
      <c r="D153" s="122">
        <f t="shared" si="21"/>
        <v>4</v>
      </c>
      <c r="E153" s="122">
        <f t="shared" si="21"/>
        <v>106</v>
      </c>
      <c r="F153" s="122">
        <f t="shared" si="21"/>
        <v>218</v>
      </c>
      <c r="G153" s="122">
        <f t="shared" si="21"/>
        <v>605</v>
      </c>
      <c r="H153" s="122">
        <f t="shared" si="21"/>
        <v>235</v>
      </c>
      <c r="I153" s="123">
        <f t="shared" si="21"/>
        <v>0</v>
      </c>
      <c r="J153" s="259">
        <f>+SUM(B153:I153)</f>
        <v>1169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0</v>
      </c>
      <c r="C154" s="125">
        <f t="shared" ref="C154:I154" si="22">+IF($J$153=0,"",(C153/$J$153))</f>
        <v>8.5543199315654401E-4</v>
      </c>
      <c r="D154" s="125">
        <f t="shared" si="22"/>
        <v>3.4217279726261761E-3</v>
      </c>
      <c r="E154" s="125">
        <f t="shared" si="22"/>
        <v>9.0675791274593673E-2</v>
      </c>
      <c r="F154" s="125">
        <f t="shared" si="22"/>
        <v>0.1864841745081266</v>
      </c>
      <c r="G154" s="125">
        <f t="shared" si="22"/>
        <v>0.51753635585970914</v>
      </c>
      <c r="H154" s="125">
        <f t="shared" si="22"/>
        <v>0.20102651839178784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586</v>
      </c>
      <c r="C159" s="83">
        <f t="shared" ref="C159:E159" si="23">+N159</f>
        <v>0</v>
      </c>
      <c r="D159" s="83">
        <f t="shared" si="23"/>
        <v>293</v>
      </c>
      <c r="E159" s="110">
        <f t="shared" si="23"/>
        <v>0</v>
      </c>
      <c r="F159" s="297">
        <f>+SUM(B159:E159)</f>
        <v>879</v>
      </c>
      <c r="G159" s="83">
        <f>Q159</f>
        <v>271</v>
      </c>
      <c r="H159" s="110">
        <f>R159</f>
        <v>608</v>
      </c>
      <c r="I159" s="297">
        <f>+SUM(G159:H159)</f>
        <v>879</v>
      </c>
      <c r="J159" s="34"/>
      <c r="M159" s="3">
        <v>586</v>
      </c>
      <c r="N159" s="3">
        <v>0</v>
      </c>
      <c r="O159" s="3">
        <v>293</v>
      </c>
      <c r="P159" s="3">
        <v>0</v>
      </c>
      <c r="Q159" s="3">
        <v>271</v>
      </c>
      <c r="R159" s="3">
        <v>608</v>
      </c>
      <c r="S159" s="3"/>
      <c r="T159" s="3"/>
      <c r="U159" s="3"/>
      <c r="V159" s="3"/>
    </row>
    <row r="160" spans="1:37" ht="18.75" x14ac:dyDescent="0.25">
      <c r="A160" s="278"/>
      <c r="B160" s="30">
        <f>+IF($F$159=0,"",(B159/$F$159))</f>
        <v>0.66666666666666663</v>
      </c>
      <c r="C160" s="30">
        <f t="shared" ref="C160:E160" si="24">+IF($F$159=0,"",(C159/$F$159))</f>
        <v>0</v>
      </c>
      <c r="D160" s="30">
        <f t="shared" si="24"/>
        <v>0.33333333333333331</v>
      </c>
      <c r="E160" s="113">
        <f t="shared" si="24"/>
        <v>0</v>
      </c>
      <c r="F160" s="298"/>
      <c r="G160" s="30">
        <f>+IF($I$159=0,"",(G159/$I$159))</f>
        <v>0.30830489192263938</v>
      </c>
      <c r="H160" s="113">
        <f>+IF($I$159=0,"",(H159/$I$159))</f>
        <v>0.69169510807736068</v>
      </c>
      <c r="I160" s="298"/>
      <c r="J160" s="34"/>
      <c r="M160" s="3">
        <v>570</v>
      </c>
      <c r="N160" s="3">
        <v>3</v>
      </c>
      <c r="O160" s="3">
        <v>295</v>
      </c>
      <c r="P160" s="3">
        <v>0</v>
      </c>
      <c r="Q160" s="3">
        <v>280</v>
      </c>
      <c r="R160" s="3">
        <v>588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570</v>
      </c>
      <c r="C161" s="25">
        <f t="shared" ref="C161:E161" si="25">+N160</f>
        <v>3</v>
      </c>
      <c r="D161" s="25">
        <f t="shared" si="25"/>
        <v>295</v>
      </c>
      <c r="E161" s="116">
        <f t="shared" si="25"/>
        <v>0</v>
      </c>
      <c r="F161" s="235">
        <f>+SUM(B161:E161)</f>
        <v>868</v>
      </c>
      <c r="G161" s="25">
        <f>Q160</f>
        <v>280</v>
      </c>
      <c r="H161" s="116">
        <f>R160</f>
        <v>588</v>
      </c>
      <c r="I161" s="235">
        <f>+SUM(G161:H161)</f>
        <v>868</v>
      </c>
      <c r="J161" s="34"/>
      <c r="M161" s="3">
        <v>935</v>
      </c>
      <c r="N161" s="3">
        <v>3</v>
      </c>
      <c r="O161" s="3">
        <v>283</v>
      </c>
      <c r="P161" s="3">
        <v>0</v>
      </c>
      <c r="Q161" s="3">
        <v>400</v>
      </c>
      <c r="R161" s="3">
        <v>821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0.65668202764976957</v>
      </c>
      <c r="C162" s="29">
        <f t="shared" ref="C162:E162" si="26">+IF($F$161=0,"",(C161/$F$161))</f>
        <v>3.4562211981566822E-3</v>
      </c>
      <c r="D162" s="29">
        <f t="shared" si="26"/>
        <v>0.33986175115207373</v>
      </c>
      <c r="E162" s="119">
        <f t="shared" si="26"/>
        <v>0</v>
      </c>
      <c r="F162" s="236"/>
      <c r="G162" s="29">
        <f>+IF($I$161=0,"",(G161/$I$161))</f>
        <v>0.32258064516129031</v>
      </c>
      <c r="H162" s="119">
        <f>+IF($I$161=0,"",(H161/$I$161))</f>
        <v>0.67741935483870963</v>
      </c>
      <c r="I162" s="236"/>
      <c r="J162" s="34"/>
      <c r="M162" s="3">
        <v>853</v>
      </c>
      <c r="N162" s="3">
        <v>2</v>
      </c>
      <c r="O162" s="3">
        <v>283</v>
      </c>
      <c r="P162" s="3">
        <v>0</v>
      </c>
      <c r="Q162" s="3">
        <v>351</v>
      </c>
      <c r="R162" s="3">
        <v>787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935</v>
      </c>
      <c r="C163" s="25">
        <f t="shared" ref="C163:E163" si="27">+N161</f>
        <v>3</v>
      </c>
      <c r="D163" s="25">
        <f t="shared" si="27"/>
        <v>283</v>
      </c>
      <c r="E163" s="116">
        <f t="shared" si="27"/>
        <v>0</v>
      </c>
      <c r="F163" s="235">
        <f>+SUM(B163:E163)</f>
        <v>1221</v>
      </c>
      <c r="G163" s="25">
        <f>Q161</f>
        <v>400</v>
      </c>
      <c r="H163" s="116">
        <f>R161</f>
        <v>821</v>
      </c>
      <c r="I163" s="235">
        <f>+SUM(G163:H163)</f>
        <v>1221</v>
      </c>
      <c r="J163" s="34"/>
      <c r="M163" s="3">
        <v>818</v>
      </c>
      <c r="N163" s="3">
        <v>1</v>
      </c>
      <c r="O163" s="3">
        <v>276</v>
      </c>
      <c r="P163" s="3">
        <v>0</v>
      </c>
      <c r="Q163" s="3">
        <v>342</v>
      </c>
      <c r="R163" s="3">
        <v>753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0.76576576576576572</v>
      </c>
      <c r="C164" s="29">
        <f t="shared" ref="C164:E164" si="28">+IF($F$163=0,"",(C163/$F$163))</f>
        <v>2.4570024570024569E-3</v>
      </c>
      <c r="D164" s="29">
        <f t="shared" si="28"/>
        <v>0.23177723177723178</v>
      </c>
      <c r="E164" s="119">
        <f t="shared" si="28"/>
        <v>0</v>
      </c>
      <c r="F164" s="236"/>
      <c r="G164" s="29">
        <f>+IF($I$163=0,"",(G163/$I$163))</f>
        <v>0.32760032760032759</v>
      </c>
      <c r="H164" s="119">
        <f>+IF($I$163=0,"",(H163/$I$163))</f>
        <v>0.67239967239967235</v>
      </c>
      <c r="I164" s="236"/>
      <c r="J164" s="34"/>
      <c r="M164" s="3">
        <v>924</v>
      </c>
      <c r="N164" s="3">
        <v>1</v>
      </c>
      <c r="O164" s="3">
        <v>294</v>
      </c>
      <c r="P164" s="3">
        <v>0</v>
      </c>
      <c r="Q164" s="3">
        <v>387</v>
      </c>
      <c r="R164" s="3">
        <v>832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853</v>
      </c>
      <c r="C165" s="19">
        <f t="shared" ref="C165:E165" si="29">+N162</f>
        <v>2</v>
      </c>
      <c r="D165" s="19">
        <f t="shared" si="29"/>
        <v>283</v>
      </c>
      <c r="E165" s="122">
        <f t="shared" si="29"/>
        <v>0</v>
      </c>
      <c r="F165" s="235">
        <f>+SUM(B165:E165)</f>
        <v>1138</v>
      </c>
      <c r="G165" s="25">
        <f>Q162</f>
        <v>351</v>
      </c>
      <c r="H165" s="116">
        <f>R162</f>
        <v>787</v>
      </c>
      <c r="I165" s="235">
        <f>+SUM(G165:H165)</f>
        <v>1138</v>
      </c>
      <c r="J165" s="34"/>
      <c r="M165" s="3">
        <v>881</v>
      </c>
      <c r="N165" s="3">
        <v>0</v>
      </c>
      <c r="O165" s="3">
        <v>288</v>
      </c>
      <c r="P165" s="3">
        <v>0</v>
      </c>
      <c r="Q165" s="3">
        <v>370</v>
      </c>
      <c r="R165" s="3">
        <v>799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0.74956063268892792</v>
      </c>
      <c r="C166" s="29">
        <f>+IF($F$165=0,"",(C165/$F$165))</f>
        <v>1.7574692442882249E-3</v>
      </c>
      <c r="D166" s="29">
        <f t="shared" ref="D166:E166" si="30">+IF($F$165=0,"",(D165/$F$165))</f>
        <v>0.24868189806678384</v>
      </c>
      <c r="E166" s="119">
        <f t="shared" si="30"/>
        <v>0</v>
      </c>
      <c r="F166" s="236"/>
      <c r="G166" s="29">
        <f>+IF($I$165=0,"",(G165/$I$165))</f>
        <v>0.30843585237258347</v>
      </c>
      <c r="H166" s="119">
        <f>+IF($I$165=0,"",(H165/$I$165))</f>
        <v>0.69156414762741647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818</v>
      </c>
      <c r="C167" s="19">
        <f t="shared" ref="C167:E167" si="31">+N163</f>
        <v>1</v>
      </c>
      <c r="D167" s="19">
        <f t="shared" si="31"/>
        <v>276</v>
      </c>
      <c r="E167" s="122">
        <f t="shared" si="31"/>
        <v>0</v>
      </c>
      <c r="F167" s="235">
        <f>+SUM(B167:E167)</f>
        <v>1095</v>
      </c>
      <c r="G167" s="25">
        <f>Q163</f>
        <v>342</v>
      </c>
      <c r="H167" s="116">
        <f>R163</f>
        <v>753</v>
      </c>
      <c r="I167" s="235">
        <f>+SUM(G167:H167)</f>
        <v>1095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0.74703196347031964</v>
      </c>
      <c r="C168" s="29">
        <f>+IF($F$167=0,"",(C167/$F$167))</f>
        <v>9.1324200913242006E-4</v>
      </c>
      <c r="D168" s="29">
        <f>+IF($F$167=0,"",(D167/$F$167))</f>
        <v>0.25205479452054796</v>
      </c>
      <c r="E168" s="119">
        <f>+IF($F$167=0,"",(E167/$F$167))</f>
        <v>0</v>
      </c>
      <c r="F168" s="236"/>
      <c r="G168" s="29">
        <f>+IF($I$167=0,"",(G167/$I$167))</f>
        <v>0.31232876712328766</v>
      </c>
      <c r="H168" s="119">
        <f>+IF($I$167=0,"",(H167/$I$167))</f>
        <v>0.68767123287671228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924</v>
      </c>
      <c r="C169" s="19">
        <f t="shared" ref="C169:E169" si="32">+N164</f>
        <v>1</v>
      </c>
      <c r="D169" s="19">
        <f t="shared" si="32"/>
        <v>294</v>
      </c>
      <c r="E169" s="122">
        <f t="shared" si="32"/>
        <v>0</v>
      </c>
      <c r="F169" s="235">
        <f>+SUM(B169:E169)</f>
        <v>1219</v>
      </c>
      <c r="G169" s="25">
        <f>Q164</f>
        <v>387</v>
      </c>
      <c r="H169" s="116">
        <f>R164</f>
        <v>832</v>
      </c>
      <c r="I169" s="277">
        <f>+SUM(G169:H169)</f>
        <v>1219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0.75799835931091053</v>
      </c>
      <c r="C170" s="29">
        <f>+IF($F$169=0,"",(C169/$F$169))</f>
        <v>8.2034454470877774E-4</v>
      </c>
      <c r="D170" s="29">
        <f>+IF($F$169=0,"",(D169/$F$169))</f>
        <v>0.24118129614438064</v>
      </c>
      <c r="E170" s="119">
        <f>+IF($F$169=0,"",(E169/$F$169))</f>
        <v>0</v>
      </c>
      <c r="F170" s="236"/>
      <c r="G170" s="29">
        <f>+IF($I$169=0,"",(G169/$I$169))</f>
        <v>0.31747333880229694</v>
      </c>
      <c r="H170" s="119">
        <f>+IF($I$169=0,"",(H169/$I$169))</f>
        <v>0.682526661197703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881</v>
      </c>
      <c r="C171" s="19">
        <f t="shared" ref="C171:E171" si="33">+N165</f>
        <v>0</v>
      </c>
      <c r="D171" s="19">
        <f t="shared" si="33"/>
        <v>288</v>
      </c>
      <c r="E171" s="122">
        <f t="shared" si="33"/>
        <v>0</v>
      </c>
      <c r="F171" s="259">
        <f>+SUM(B171:E171)</f>
        <v>1169</v>
      </c>
      <c r="G171" s="19">
        <f>Q165</f>
        <v>370</v>
      </c>
      <c r="H171" s="122">
        <f>R165</f>
        <v>799</v>
      </c>
      <c r="I171" s="259">
        <f>+SUM(G171:H171)</f>
        <v>1169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0.75363558597091529</v>
      </c>
      <c r="C172" s="127">
        <f t="shared" ref="C172:E172" si="34">+IF($F$171=0,"",(C171/$F$171))</f>
        <v>0</v>
      </c>
      <c r="D172" s="127">
        <f t="shared" si="34"/>
        <v>0.24636441402908468</v>
      </c>
      <c r="E172" s="125">
        <f t="shared" si="34"/>
        <v>0</v>
      </c>
      <c r="F172" s="260"/>
      <c r="G172" s="127">
        <f>+IF($I$171=0,"",(G171/$I$171))</f>
        <v>0.31650983746792127</v>
      </c>
      <c r="H172" s="125">
        <f>+IF($I$171=0,"",(H171/$I$171))</f>
        <v>0.68349016253207873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261</v>
      </c>
      <c r="C178" s="19">
        <f t="shared" ref="C178:G178" si="35">+N178</f>
        <v>618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879</v>
      </c>
      <c r="I178" s="21"/>
      <c r="J178" s="21"/>
      <c r="K178" s="3"/>
      <c r="L178" s="3"/>
      <c r="M178" s="3">
        <v>261</v>
      </c>
      <c r="N178" s="3">
        <v>618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>
        <f>+IF($H$178=0,"",(B178/$H$178))</f>
        <v>0.29692832764505117</v>
      </c>
      <c r="C179" s="30">
        <f t="shared" ref="C179:G179" si="36">+IF($H$178=0,"",(C178/$H$178))</f>
        <v>0.70307167235494883</v>
      </c>
      <c r="D179" s="30">
        <f t="shared" si="36"/>
        <v>0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98"/>
      <c r="I179" s="20"/>
      <c r="J179" s="20"/>
      <c r="K179" s="3"/>
      <c r="L179" s="3"/>
      <c r="M179" s="3">
        <v>266</v>
      </c>
      <c r="N179" s="3">
        <v>48</v>
      </c>
      <c r="O179" s="43">
        <v>554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266</v>
      </c>
      <c r="C180" s="25">
        <f t="shared" ref="C180:G180" si="37">+N179</f>
        <v>48</v>
      </c>
      <c r="D180" s="25">
        <f t="shared" si="37"/>
        <v>554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35">
        <f>+SUM(B180:G180)</f>
        <v>868</v>
      </c>
      <c r="I180" s="20"/>
      <c r="J180" s="20"/>
      <c r="K180" s="3"/>
      <c r="L180" s="3"/>
      <c r="M180" s="3">
        <v>260</v>
      </c>
      <c r="N180" s="3">
        <v>43</v>
      </c>
      <c r="O180" s="43">
        <v>918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78"/>
      <c r="B181" s="132">
        <f>+IF($H$180=0,"",(B180/$H$180))</f>
        <v>0.30645161290322581</v>
      </c>
      <c r="C181" s="29">
        <f t="shared" ref="C181:G181" si="38">+IF($H$180=0,"",(C180/$H$180))</f>
        <v>5.5299539170506916E-2</v>
      </c>
      <c r="D181" s="29">
        <f t="shared" si="38"/>
        <v>0.63824884792626724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36"/>
      <c r="I181" s="20"/>
      <c r="J181" s="20"/>
      <c r="K181" s="3"/>
      <c r="L181" s="3"/>
      <c r="M181" s="3">
        <v>280</v>
      </c>
      <c r="N181" s="3">
        <v>14</v>
      </c>
      <c r="O181" s="43">
        <v>844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260</v>
      </c>
      <c r="C182" s="25">
        <f t="shared" ref="C182:G182" si="39">+N180</f>
        <v>43</v>
      </c>
      <c r="D182" s="25">
        <f t="shared" si="39"/>
        <v>918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35">
        <f>+SUM(B182:G182)</f>
        <v>1221</v>
      </c>
      <c r="I182" s="20"/>
      <c r="J182" s="20"/>
      <c r="K182" s="3"/>
      <c r="L182" s="3"/>
      <c r="M182" s="3">
        <v>272</v>
      </c>
      <c r="N182" s="3">
        <v>49</v>
      </c>
      <c r="O182" s="43">
        <v>774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0.21294021294021295</v>
      </c>
      <c r="C183" s="29">
        <f t="shared" ref="C183:G183" si="40">+IF($H$182=0,"",(C182/$H$182))</f>
        <v>3.5217035217035217E-2</v>
      </c>
      <c r="D183" s="29">
        <f t="shared" si="40"/>
        <v>0.75184275184275184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36"/>
      <c r="I183" s="20"/>
      <c r="J183" s="20"/>
      <c r="K183" s="20"/>
      <c r="L183" s="20"/>
      <c r="M183" s="3">
        <v>294</v>
      </c>
      <c r="N183" s="3">
        <v>51</v>
      </c>
      <c r="O183" s="43">
        <v>874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280</v>
      </c>
      <c r="C184" s="25">
        <f t="shared" ref="C184:G184" si="41">+N181</f>
        <v>14</v>
      </c>
      <c r="D184" s="25">
        <f t="shared" si="41"/>
        <v>844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35">
        <f>+SUM(B184:G184)</f>
        <v>1138</v>
      </c>
      <c r="I184" s="20"/>
      <c r="J184" s="20"/>
      <c r="K184" s="20"/>
      <c r="L184" s="20"/>
      <c r="M184" s="3">
        <v>288</v>
      </c>
      <c r="N184" s="3">
        <v>41</v>
      </c>
      <c r="O184" s="43">
        <v>840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0.24604569420035149</v>
      </c>
      <c r="C185" s="29">
        <f t="shared" ref="C185:G185" si="42">+IF($H$184=0,"",(C184/$H$184))</f>
        <v>1.2302284710017574E-2</v>
      </c>
      <c r="D185" s="29">
        <f t="shared" si="42"/>
        <v>0.74165202108963091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272</v>
      </c>
      <c r="C186" s="25">
        <f t="shared" ref="C186:G186" si="43">N182</f>
        <v>49</v>
      </c>
      <c r="D186" s="25">
        <f t="shared" si="43"/>
        <v>774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35">
        <f>+SUM(B186:G186)</f>
        <v>1095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0.24840182648401826</v>
      </c>
      <c r="C187" s="29">
        <f t="shared" si="44"/>
        <v>4.4748858447488583E-2</v>
      </c>
      <c r="D187" s="29">
        <f t="shared" si="44"/>
        <v>0.70684931506849313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294</v>
      </c>
      <c r="C188" s="25">
        <f t="shared" ref="C188:G188" si="45">N183</f>
        <v>51</v>
      </c>
      <c r="D188" s="25">
        <f t="shared" si="45"/>
        <v>874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35">
        <f>+SUM(B188:G188)</f>
        <v>1219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0.24118129614438064</v>
      </c>
      <c r="C189" s="29">
        <f t="shared" si="46"/>
        <v>4.1837571780147659E-2</v>
      </c>
      <c r="D189" s="29">
        <f t="shared" si="46"/>
        <v>0.71698113207547165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288</v>
      </c>
      <c r="C190" s="25">
        <f t="shared" ref="C190:G190" si="47">N184</f>
        <v>41</v>
      </c>
      <c r="D190" s="25">
        <f t="shared" si="47"/>
        <v>840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35">
        <f>+SUM(B190:G190)</f>
        <v>1169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0.24636441402908468</v>
      </c>
      <c r="C191" s="127">
        <f>+IF($H$190=0,"",(C190/$H$190))</f>
        <v>3.5072711719418309E-2</v>
      </c>
      <c r="D191" s="127">
        <f t="shared" ref="D191:G191" si="48">+IF($H$190=0,"",(D190/$H$190))</f>
        <v>0.71856287425149701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33" t="s">
        <v>3</v>
      </c>
      <c r="B197" s="234"/>
      <c r="C197" s="69">
        <v>18</v>
      </c>
      <c r="D197" s="15">
        <v>23</v>
      </c>
      <c r="E197" s="15">
        <v>19</v>
      </c>
      <c r="F197" s="15">
        <v>7</v>
      </c>
      <c r="G197" s="15">
        <v>1</v>
      </c>
      <c r="H197" s="28">
        <v>2</v>
      </c>
      <c r="I197" s="28">
        <v>0</v>
      </c>
      <c r="J197" s="33">
        <v>0</v>
      </c>
      <c r="K197" s="33">
        <v>1</v>
      </c>
      <c r="L197" s="33">
        <v>3</v>
      </c>
      <c r="M197" s="70">
        <v>0</v>
      </c>
      <c r="AK197" s="1"/>
    </row>
    <row r="198" spans="1:37" ht="18.75" x14ac:dyDescent="0.25">
      <c r="A198" s="233" t="s">
        <v>4</v>
      </c>
      <c r="B198" s="234"/>
      <c r="C198" s="69">
        <v>1031</v>
      </c>
      <c r="D198" s="15">
        <v>1043</v>
      </c>
      <c r="E198" s="15">
        <v>1281</v>
      </c>
      <c r="F198" s="15">
        <v>1315</v>
      </c>
      <c r="G198" s="15">
        <v>1481</v>
      </c>
      <c r="H198" s="28">
        <v>1459</v>
      </c>
      <c r="I198" s="28">
        <v>1448</v>
      </c>
      <c r="J198" s="33">
        <v>1341</v>
      </c>
      <c r="K198" s="33">
        <v>1107</v>
      </c>
      <c r="L198" s="33">
        <v>1984</v>
      </c>
      <c r="M198" s="70">
        <v>1445</v>
      </c>
      <c r="AK198" s="1"/>
    </row>
    <row r="199" spans="1:37" ht="18.75" x14ac:dyDescent="0.25">
      <c r="A199" s="233" t="s">
        <v>5</v>
      </c>
      <c r="B199" s="234"/>
      <c r="C199" s="69">
        <v>1217</v>
      </c>
      <c r="D199" s="15">
        <v>1126</v>
      </c>
      <c r="E199" s="15">
        <v>1043</v>
      </c>
      <c r="F199" s="15">
        <v>1127</v>
      </c>
      <c r="G199" s="15">
        <v>1202</v>
      </c>
      <c r="H199" s="28">
        <v>1230</v>
      </c>
      <c r="I199" s="28">
        <v>1242</v>
      </c>
      <c r="J199" s="33">
        <v>1180</v>
      </c>
      <c r="K199" s="33">
        <v>1071</v>
      </c>
      <c r="L199" s="33">
        <v>1383</v>
      </c>
      <c r="M199" s="70">
        <v>955</v>
      </c>
      <c r="AK199" s="1"/>
    </row>
    <row r="200" spans="1:37" ht="18.75" x14ac:dyDescent="0.25">
      <c r="A200" s="233" t="s">
        <v>6</v>
      </c>
      <c r="B200" s="234"/>
      <c r="C200" s="69">
        <v>166</v>
      </c>
      <c r="D200" s="15">
        <v>139</v>
      </c>
      <c r="E200" s="15">
        <v>199</v>
      </c>
      <c r="F200" s="15">
        <v>203</v>
      </c>
      <c r="G200" s="15">
        <v>371</v>
      </c>
      <c r="H200" s="28">
        <v>391</v>
      </c>
      <c r="I200" s="28">
        <v>595</v>
      </c>
      <c r="J200" s="33">
        <v>330</v>
      </c>
      <c r="K200" s="33">
        <v>194</v>
      </c>
      <c r="L200" s="33">
        <v>218</v>
      </c>
      <c r="M200" s="70">
        <v>251</v>
      </c>
      <c r="AK200" s="1"/>
    </row>
    <row r="201" spans="1:37" ht="18.75" x14ac:dyDescent="0.25">
      <c r="A201" s="233" t="s">
        <v>7</v>
      </c>
      <c r="B201" s="234"/>
      <c r="C201" s="69">
        <v>1</v>
      </c>
      <c r="D201" s="15">
        <v>1</v>
      </c>
      <c r="E201" s="15">
        <v>0</v>
      </c>
      <c r="F201" s="15">
        <v>0</v>
      </c>
      <c r="G201" s="15">
        <v>4</v>
      </c>
      <c r="H201" s="28">
        <v>15</v>
      </c>
      <c r="I201" s="28">
        <v>4</v>
      </c>
      <c r="J201" s="33">
        <v>6</v>
      </c>
      <c r="K201" s="33">
        <v>9</v>
      </c>
      <c r="L201" s="33">
        <v>12</v>
      </c>
      <c r="M201" s="70">
        <v>11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2433</v>
      </c>
      <c r="D202" s="158">
        <f t="shared" si="49"/>
        <v>2332</v>
      </c>
      <c r="E202" s="158">
        <f t="shared" si="49"/>
        <v>2542</v>
      </c>
      <c r="F202" s="158">
        <f t="shared" si="49"/>
        <v>2652</v>
      </c>
      <c r="G202" s="158">
        <f t="shared" si="49"/>
        <v>3059</v>
      </c>
      <c r="H202" s="158">
        <f t="shared" si="49"/>
        <v>3097</v>
      </c>
      <c r="I202" s="158">
        <f t="shared" si="49"/>
        <v>3289</v>
      </c>
      <c r="J202" s="158">
        <f t="shared" si="49"/>
        <v>2857</v>
      </c>
      <c r="K202" s="158">
        <f t="shared" ref="K202:L202" si="50">+SUM(K196:K201)</f>
        <v>2382</v>
      </c>
      <c r="L202" s="158">
        <f t="shared" si="50"/>
        <v>3600</v>
      </c>
      <c r="M202" s="179">
        <f>+SUM(M196:M201)</f>
        <v>2662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>
        <v>1</v>
      </c>
      <c r="E209" s="187"/>
      <c r="F209" s="186">
        <v>1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>
        <v>0.78006872852233677</v>
      </c>
      <c r="E210" s="187"/>
      <c r="F210" s="186">
        <v>0.77746870653685674</v>
      </c>
      <c r="G210" s="187"/>
      <c r="H210" s="186">
        <v>0.79915433403805491</v>
      </c>
      <c r="I210" s="186"/>
      <c r="J210" s="194">
        <v>0.7233716475095785</v>
      </c>
      <c r="K210" s="202"/>
      <c r="L210" s="186">
        <v>0.76589861751152077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>
        <v>0.9341216216216216</v>
      </c>
      <c r="E211" s="187"/>
      <c r="F211" s="186">
        <v>0.90909090909090906</v>
      </c>
      <c r="G211" s="187"/>
      <c r="H211" s="186">
        <v>0.91428571428571426</v>
      </c>
      <c r="I211" s="186"/>
      <c r="J211" s="194">
        <v>0.89337919174548586</v>
      </c>
      <c r="K211" s="202"/>
      <c r="L211" s="186">
        <v>0.92049808429118773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>
        <v>0.98648648648648651</v>
      </c>
      <c r="E213" s="187"/>
      <c r="F213" s="186">
        <v>0.96632124352331605</v>
      </c>
      <c r="G213" s="187"/>
      <c r="H213" s="186">
        <v>0.96302521008403363</v>
      </c>
      <c r="I213" s="186"/>
      <c r="J213" s="194">
        <v>0.94848484848484849</v>
      </c>
      <c r="K213" s="202"/>
      <c r="L213" s="186">
        <v>0.92783505154639179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>
        <v>1</v>
      </c>
      <c r="E214" s="190"/>
      <c r="F214" s="189">
        <v>0.93333333333333335</v>
      </c>
      <c r="G214" s="190"/>
      <c r="H214" s="189">
        <v>1</v>
      </c>
      <c r="I214" s="189"/>
      <c r="J214" s="203">
        <v>1</v>
      </c>
      <c r="K214" s="204"/>
      <c r="L214" s="189">
        <v>1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125</v>
      </c>
      <c r="E221" s="187"/>
      <c r="F221" s="193" t="s">
        <v>125</v>
      </c>
      <c r="G221" s="187"/>
      <c r="H221" s="193" t="s">
        <v>125</v>
      </c>
      <c r="I221" s="187"/>
      <c r="J221" s="193" t="s">
        <v>125</v>
      </c>
      <c r="K221" s="187"/>
      <c r="L221" s="193" t="s">
        <v>125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124</v>
      </c>
      <c r="E222" s="187"/>
      <c r="F222" s="193" t="s">
        <v>124</v>
      </c>
      <c r="G222" s="187"/>
      <c r="H222" s="193" t="s">
        <v>124</v>
      </c>
      <c r="I222" s="187"/>
      <c r="J222" s="193" t="s">
        <v>127</v>
      </c>
      <c r="K222" s="187"/>
      <c r="L222" s="193" t="s">
        <v>127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129</v>
      </c>
      <c r="E224" s="187"/>
      <c r="F224" s="193" t="s">
        <v>128</v>
      </c>
      <c r="G224" s="187"/>
      <c r="H224" s="193" t="s">
        <v>124</v>
      </c>
      <c r="I224" s="187"/>
      <c r="J224" s="193" t="s">
        <v>128</v>
      </c>
      <c r="K224" s="187"/>
      <c r="L224" s="193" t="s">
        <v>128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132</v>
      </c>
      <c r="E225" s="190"/>
      <c r="F225" s="199" t="s">
        <v>130</v>
      </c>
      <c r="G225" s="190"/>
      <c r="H225" s="199" t="s">
        <v>133</v>
      </c>
      <c r="I225" s="190"/>
      <c r="J225" s="199" t="s">
        <v>132</v>
      </c>
      <c r="K225" s="190"/>
      <c r="L225" s="199" t="s">
        <v>132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2023-09-02T04:18:26Z</dcterms:modified>
</cp:coreProperties>
</file>