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B9B2B393-CF4F-4BD9-A967-D35CBC5B5B69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<sst xmlns="http://schemas.openxmlformats.org/spreadsheetml/2006/main" count="246" uniqueCount="133">
  <si>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</si>
  <si>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</si>
  <si>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</si>
  <si>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</si>
  <si>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</si>
  <si>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</si>
  <si>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</si>
  <si>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</si>
  <si>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</si>
  <si>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</si>
  <si>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</si>
  <si>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</si>
  <si>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</si>
  <si>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</si>
  <si>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</si>
  <si>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</si>
  <si>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</si>
  <si>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</si>
  <si>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</si>
  <si>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</si>
  <si>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</si>
  <si>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</si>
  <si>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</si>
  <si>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</si>
  <si>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</si>
  <si>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</si>
  <si>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</si>
  <si>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</si>
  <si>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</si>
  <si>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</si>
  <si>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</si>
  <si>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</si>
  <si>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</si>
  <si>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</si>
  <si>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</si>
  <si>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</si>
  <si>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</si>
  <si>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</si>
  <si>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</si>
  <si>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</si>
  <si>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</si>
  <si>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</si>
  <si>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</si>
  <si>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</si>
  <si>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</si>
  <si>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</si>
  <si>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</si>
  <si>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</si>
  <si>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</si>
  <si>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</si>
  <si>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</si>
  <si>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</si>
  <si>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</si>
  <si>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</si>
  <si>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</si>
  <si>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</si>
  <si>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</si>
  <si>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</si>
  <si>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</si>
  <si>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</si>
  <si>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</si>
  <si>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</si>
  <si>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</si>
  <si>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</si>
  <si>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</si>
  <si>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</si>
  <si>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</si>
  <si>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</si>
  <si>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</si>
  <si>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</si>
  <si>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</si>
  <si>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</si>
  <si>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</si>
  <si>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</si>
  <si>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</si>
  <si>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</si>
  <si>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</si>
  <si>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</si>
  <si>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</si>
  <si>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</si>
  <si>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</si>
  <si>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</si>
  <si>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</si>
  <si>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</si>
  <si>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</si>
  <si>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</si>
  <si>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</si>
  <si>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</si>
  <si>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</si>
  <si>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</si>
  <si>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</si>
  <si>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</si>
  <si>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</si>
  <si>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</si>
  <si>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</si>
  <si>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</si>
  <si>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</si>
  <si>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</si>
  <si>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</si>
  <si>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</si>
  <si>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</si>
  <si>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</si>
  <si>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</si>
  <si>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</si>
  <si>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</si>
  <si>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</si>
  <si>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</si>
  <si>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</si>
  <si>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</si>
  <si>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</si>
  <si>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</si>
  <si>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</si>
  <si>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</si>
  <si>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</si>
  <si>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</si>
  <si>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</si>
  <si>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</si>
  <si>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</si>
  <si>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</si>
  <si>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</si>
  <si>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</si>
  <si>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</si>
  <si>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</si>
  <si>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Entre 1,5 y 2 SMMLV</t>
  </si>
  <si>
    <t>Entre 2 y 2 ,5 SMMLV</t>
  </si>
  <si>
    <t>UNIVERSIDAD DE SANTANDER - UDES</t>
  </si>
  <si>
    <t>U</t>
  </si>
  <si>
    <t>SI</t>
  </si>
  <si>
    <t>Entre 1 y 1,5 SMMLV</t>
  </si>
  <si>
    <t>Entre 3 y 3,5 SMMLV</t>
  </si>
  <si>
    <t>Entre 3,5 y 4 SMMLV</t>
  </si>
  <si>
    <t>Entre 9 y 11 SMMLV</t>
  </si>
  <si>
    <t>Entre 4 y 4,5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</si>
</sst>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UNIVERSIDAD DE SANTANDER - UDES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125</v>
      </c>
      <c r="B11" s="3" t="s">
        <v>122</v>
      </c>
      <c r="C11" s="3" t="s">
        <v>126</v>
      </c>
      <c r="D11" s="3">
        <v>1</v>
      </c>
      <c r="E11" s="3" t="s">
        <v>127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UNIVERSIDAD</v>
      </c>
      <c r="D13" s="5"/>
      <c r="E13" s="4"/>
      <c r="F13" s="5"/>
      <c r="G13" s="6">
        <f>+D11</f>
        <v>1</v>
      </c>
      <c r="H13" s="4"/>
      <c r="I13" s="6" t="str">
        <f>+E11</f>
        <v>SI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UNIVERSIDAD DE SANTANDER - UDES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16328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9560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>
        <f>+M33</f>
        <v>6768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105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6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>
        <f>F101</f>
        <v>6.4598230517513025E-2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>
        <v>0.73792093704245976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9051</v>
      </c>
      <c r="D32" s="56">
        <v>9695</v>
      </c>
      <c r="E32" s="56">
        <v>9511</v>
      </c>
      <c r="F32" s="56">
        <v>9489</v>
      </c>
      <c r="G32" s="56">
        <v>9303</v>
      </c>
      <c r="H32" s="57">
        <v>9586</v>
      </c>
      <c r="I32" s="57">
        <v>9416</v>
      </c>
      <c r="J32" s="58">
        <v>9644</v>
      </c>
      <c r="K32" s="58">
        <v>9864</v>
      </c>
      <c r="L32" s="58">
        <v>9468</v>
      </c>
      <c r="M32" s="61">
        <v>9560</v>
      </c>
    </row>
    <row r="33" spans="1:14" ht="18.75" x14ac:dyDescent="0.25">
      <c r="A33" s="245" t="s">
        <v>24</v>
      </c>
      <c r="B33" s="246"/>
      <c r="C33" s="60">
        <v>17036</v>
      </c>
      <c r="D33" s="12">
        <v>13898</v>
      </c>
      <c r="E33" s="12">
        <v>14365</v>
      </c>
      <c r="F33" s="12">
        <v>7638</v>
      </c>
      <c r="G33" s="12">
        <v>6774</v>
      </c>
      <c r="H33" s="27">
        <v>7821</v>
      </c>
      <c r="I33" s="27">
        <v>12015</v>
      </c>
      <c r="J33" s="32">
        <v>8879</v>
      </c>
      <c r="K33" s="32">
        <v>9582</v>
      </c>
      <c r="L33" s="32">
        <v>9053</v>
      </c>
      <c r="M33" s="62">
        <v>6768</v>
      </c>
    </row>
    <row r="34" spans="1:14" ht="19.5" thickBot="1" x14ac:dyDescent="0.3">
      <c r="A34" s="249" t="s">
        <v>8</v>
      </c>
      <c r="B34" s="250"/>
      <c r="C34" s="171">
        <f>+SUM(C32:C33)</f>
        <v>26087</v>
      </c>
      <c r="D34" s="172">
        <f t="shared" ref="D34:H34" si="0">+SUM(D32:D33)</f>
        <v>23593</v>
      </c>
      <c r="E34" s="172">
        <f t="shared" si="0"/>
        <v>23876</v>
      </c>
      <c r="F34" s="172">
        <f t="shared" si="0"/>
        <v>17127</v>
      </c>
      <c r="G34" s="172">
        <f t="shared" si="0"/>
        <v>16077</v>
      </c>
      <c r="H34" s="175">
        <f t="shared" si="0"/>
        <v>17407</v>
      </c>
      <c r="I34" s="175">
        <f>+SUM(I32:I33)</f>
        <v>21431</v>
      </c>
      <c r="J34" s="166">
        <f>+SUM(J32:J33)</f>
        <v>18523</v>
      </c>
      <c r="K34" s="166">
        <f>+SUM(K32:K33)</f>
        <v>19446</v>
      </c>
      <c r="L34" s="166">
        <f>+SUM(L32:L33)</f>
        <v>18521</v>
      </c>
      <c r="M34" s="167">
        <f>+SUM(M32:M33)</f>
        <v>16328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1330</v>
      </c>
      <c r="D40" s="15">
        <v>1084</v>
      </c>
      <c r="E40" s="15">
        <v>1190</v>
      </c>
      <c r="F40" s="15">
        <v>1064</v>
      </c>
      <c r="G40" s="15">
        <v>1052</v>
      </c>
      <c r="H40" s="28">
        <v>954</v>
      </c>
      <c r="I40" s="28">
        <v>983</v>
      </c>
      <c r="J40" s="33">
        <v>902</v>
      </c>
      <c r="K40" s="33">
        <v>867</v>
      </c>
      <c r="L40" s="33">
        <v>564</v>
      </c>
      <c r="M40" s="70">
        <v>407</v>
      </c>
      <c r="N40" s="42"/>
    </row>
    <row r="41" spans="1:14" ht="18.75" x14ac:dyDescent="0.25">
      <c r="A41" s="233" t="s">
        <v>4</v>
      </c>
      <c r="B41" s="234"/>
      <c r="C41" s="69">
        <v>7721</v>
      </c>
      <c r="D41" s="15">
        <v>8611</v>
      </c>
      <c r="E41" s="15">
        <v>8321</v>
      </c>
      <c r="F41" s="15">
        <v>8425</v>
      </c>
      <c r="G41" s="15">
        <v>8251</v>
      </c>
      <c r="H41" s="28">
        <v>8632</v>
      </c>
      <c r="I41" s="28">
        <v>8433</v>
      </c>
      <c r="J41" s="33">
        <v>8742</v>
      </c>
      <c r="K41" s="33">
        <v>8997</v>
      </c>
      <c r="L41" s="33">
        <v>8904</v>
      </c>
      <c r="M41" s="70">
        <v>9153</v>
      </c>
      <c r="N41" s="42"/>
    </row>
    <row r="42" spans="1:14" ht="18.75" x14ac:dyDescent="0.25">
      <c r="A42" s="233" t="s">
        <v>5</v>
      </c>
      <c r="B42" s="234"/>
      <c r="C42" s="69">
        <v>17036</v>
      </c>
      <c r="D42" s="15">
        <v>12198</v>
      </c>
      <c r="E42" s="15">
        <v>10829</v>
      </c>
      <c r="F42" s="15">
        <v>4906</v>
      </c>
      <c r="G42" s="15">
        <v>565</v>
      </c>
      <c r="H42" s="28">
        <v>1663</v>
      </c>
      <c r="I42" s="28">
        <v>3035</v>
      </c>
      <c r="J42" s="33">
        <v>2589</v>
      </c>
      <c r="K42" s="33">
        <v>3511</v>
      </c>
      <c r="L42" s="33">
        <v>4496</v>
      </c>
      <c r="M42" s="70">
        <v>3400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1700</v>
      </c>
      <c r="E43" s="15">
        <v>3536</v>
      </c>
      <c r="F43" s="15">
        <v>2732</v>
      </c>
      <c r="G43" s="15">
        <v>6209</v>
      </c>
      <c r="H43" s="28">
        <v>6158</v>
      </c>
      <c r="I43" s="28">
        <v>8980</v>
      </c>
      <c r="J43" s="33">
        <v>6290</v>
      </c>
      <c r="K43" s="33">
        <v>6071</v>
      </c>
      <c r="L43" s="33">
        <v>4556</v>
      </c>
      <c r="M43" s="70">
        <v>3368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1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26087</v>
      </c>
      <c r="D45" s="172">
        <f t="shared" ref="D45:I45" si="1">+SUM(D39:D44)</f>
        <v>23593</v>
      </c>
      <c r="E45" s="172">
        <f t="shared" si="1"/>
        <v>23876</v>
      </c>
      <c r="F45" s="172">
        <f t="shared" si="1"/>
        <v>17127</v>
      </c>
      <c r="G45" s="172">
        <f t="shared" si="1"/>
        <v>16077</v>
      </c>
      <c r="H45" s="175">
        <f t="shared" si="1"/>
        <v>17407</v>
      </c>
      <c r="I45" s="175">
        <f t="shared" si="1"/>
        <v>21431</v>
      </c>
      <c r="J45" s="166">
        <f>+SUM(J39:J44)</f>
        <v>18523</v>
      </c>
      <c r="K45" s="166">
        <f>+SUM(K39:K44)</f>
        <v>19446</v>
      </c>
      <c r="L45" s="166">
        <f>+SUM(L39:L44)</f>
        <v>18521</v>
      </c>
      <c r="M45" s="167">
        <f>+SUM(M39:M44)</f>
        <v>16328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159</v>
      </c>
      <c r="D50" s="64">
        <v>166</v>
      </c>
      <c r="E50" s="64">
        <v>177</v>
      </c>
      <c r="F50" s="64">
        <v>208</v>
      </c>
      <c r="G50" s="64">
        <v>235</v>
      </c>
      <c r="H50" s="65">
        <v>304</v>
      </c>
      <c r="I50" s="65">
        <v>330</v>
      </c>
      <c r="J50" s="66">
        <v>346</v>
      </c>
      <c r="K50" s="66">
        <v>371</v>
      </c>
      <c r="L50" s="66">
        <v>380</v>
      </c>
      <c r="M50" s="68">
        <v>457</v>
      </c>
    </row>
    <row r="51" spans="1:13" ht="18.75" x14ac:dyDescent="0.25">
      <c r="A51" s="279" t="s">
        <v>46</v>
      </c>
      <c r="B51" s="280"/>
      <c r="C51" s="69">
        <v>1019</v>
      </c>
      <c r="D51" s="15">
        <v>835</v>
      </c>
      <c r="E51" s="15">
        <v>846</v>
      </c>
      <c r="F51" s="15">
        <v>697</v>
      </c>
      <c r="G51" s="15">
        <v>640</v>
      </c>
      <c r="H51" s="28">
        <v>553</v>
      </c>
      <c r="I51" s="28">
        <v>536</v>
      </c>
      <c r="J51" s="33">
        <v>540</v>
      </c>
      <c r="K51" s="33">
        <v>628</v>
      </c>
      <c r="L51" s="33">
        <v>528</v>
      </c>
      <c r="M51" s="70">
        <v>556</v>
      </c>
    </row>
    <row r="52" spans="1:13" ht="18.75" x14ac:dyDescent="0.25">
      <c r="A52" s="279" t="s">
        <v>27</v>
      </c>
      <c r="B52" s="280"/>
      <c r="C52" s="69">
        <v>16603</v>
      </c>
      <c r="D52" s="15">
        <v>13607</v>
      </c>
      <c r="E52" s="15">
        <v>13671</v>
      </c>
      <c r="F52" s="15">
        <v>7199</v>
      </c>
      <c r="G52" s="15">
        <v>6596</v>
      </c>
      <c r="H52" s="28">
        <v>7006</v>
      </c>
      <c r="I52" s="28">
        <v>11256</v>
      </c>
      <c r="J52" s="33">
        <v>8138</v>
      </c>
      <c r="K52" s="33">
        <v>8796</v>
      </c>
      <c r="L52" s="33">
        <v>7943</v>
      </c>
      <c r="M52" s="70">
        <v>5896</v>
      </c>
    </row>
    <row r="53" spans="1:13" ht="18.75" x14ac:dyDescent="0.25">
      <c r="A53" s="279" t="s">
        <v>47</v>
      </c>
      <c r="B53" s="280"/>
      <c r="C53" s="69">
        <v>3289</v>
      </c>
      <c r="D53" s="15">
        <v>3860</v>
      </c>
      <c r="E53" s="15">
        <v>3639</v>
      </c>
      <c r="F53" s="15">
        <v>3796</v>
      </c>
      <c r="G53" s="15">
        <v>3692</v>
      </c>
      <c r="H53" s="28">
        <v>3975</v>
      </c>
      <c r="I53" s="28">
        <v>4057</v>
      </c>
      <c r="J53" s="33">
        <v>4297</v>
      </c>
      <c r="K53" s="33">
        <v>4472</v>
      </c>
      <c r="L53" s="33">
        <v>4575</v>
      </c>
      <c r="M53" s="70">
        <v>4627</v>
      </c>
    </row>
    <row r="54" spans="1:13" ht="18.75" x14ac:dyDescent="0.25">
      <c r="A54" s="279" t="s">
        <v>48</v>
      </c>
      <c r="B54" s="280"/>
      <c r="C54" s="69">
        <v>1419</v>
      </c>
      <c r="D54" s="15">
        <v>1547</v>
      </c>
      <c r="E54" s="15">
        <v>1512</v>
      </c>
      <c r="F54" s="15">
        <v>1479</v>
      </c>
      <c r="G54" s="15">
        <v>1547</v>
      </c>
      <c r="H54" s="28">
        <v>1571</v>
      </c>
      <c r="I54" s="28">
        <v>1446</v>
      </c>
      <c r="J54" s="33">
        <v>1655</v>
      </c>
      <c r="K54" s="33">
        <v>1746</v>
      </c>
      <c r="L54" s="33">
        <v>1745</v>
      </c>
      <c r="M54" s="70">
        <v>1718</v>
      </c>
    </row>
    <row r="55" spans="1:13" ht="18.75" x14ac:dyDescent="0.25">
      <c r="A55" s="279" t="s">
        <v>59</v>
      </c>
      <c r="B55" s="280"/>
      <c r="C55" s="69">
        <v>1491</v>
      </c>
      <c r="D55" s="15">
        <v>1368</v>
      </c>
      <c r="E55" s="15">
        <v>1672</v>
      </c>
      <c r="F55" s="15">
        <v>1331</v>
      </c>
      <c r="G55" s="15">
        <v>1125</v>
      </c>
      <c r="H55" s="28">
        <v>1621</v>
      </c>
      <c r="I55" s="28">
        <v>1554</v>
      </c>
      <c r="J55" s="33">
        <v>1463</v>
      </c>
      <c r="K55" s="33">
        <v>1462</v>
      </c>
      <c r="L55" s="33">
        <v>1620</v>
      </c>
      <c r="M55" s="70">
        <v>1454</v>
      </c>
    </row>
    <row r="56" spans="1:13" ht="18.75" x14ac:dyDescent="0.25">
      <c r="A56" s="279" t="s">
        <v>49</v>
      </c>
      <c r="B56" s="280"/>
      <c r="C56" s="69">
        <v>2006</v>
      </c>
      <c r="D56" s="15">
        <v>2088</v>
      </c>
      <c r="E56" s="15">
        <v>2225</v>
      </c>
      <c r="F56" s="15">
        <v>2273</v>
      </c>
      <c r="G56" s="15">
        <v>2095</v>
      </c>
      <c r="H56" s="28">
        <v>2243</v>
      </c>
      <c r="I56" s="28">
        <v>2070</v>
      </c>
      <c r="J56" s="33">
        <v>1891</v>
      </c>
      <c r="K56" s="33">
        <v>1772</v>
      </c>
      <c r="L56" s="33">
        <v>1499</v>
      </c>
      <c r="M56" s="70">
        <v>1303</v>
      </c>
    </row>
    <row r="57" spans="1:13" ht="18.75" x14ac:dyDescent="0.25">
      <c r="A57" s="279" t="s">
        <v>28</v>
      </c>
      <c r="B57" s="280"/>
      <c r="C57" s="69">
        <v>101</v>
      </c>
      <c r="D57" s="15">
        <v>122</v>
      </c>
      <c r="E57" s="15">
        <v>134</v>
      </c>
      <c r="F57" s="15">
        <v>144</v>
      </c>
      <c r="G57" s="15">
        <v>147</v>
      </c>
      <c r="H57" s="28">
        <v>134</v>
      </c>
      <c r="I57" s="28">
        <v>182</v>
      </c>
      <c r="J57" s="33">
        <v>193</v>
      </c>
      <c r="K57" s="33">
        <v>199</v>
      </c>
      <c r="L57" s="33">
        <v>198</v>
      </c>
      <c r="M57" s="70">
        <v>201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33</v>
      </c>
      <c r="M58" s="74">
        <v>116</v>
      </c>
    </row>
    <row r="59" spans="1:13" ht="19.5" thickBot="1" x14ac:dyDescent="0.3">
      <c r="A59" s="249" t="s">
        <v>8</v>
      </c>
      <c r="B59" s="250"/>
      <c r="C59" s="174">
        <f>+SUM(C50:C58)</f>
        <v>26087</v>
      </c>
      <c r="D59" s="172">
        <f>+SUM(D50:D58)</f>
        <v>23593</v>
      </c>
      <c r="E59" s="172">
        <f t="shared" ref="E59:L59" si="2">+SUM(E50:E58)</f>
        <v>23876</v>
      </c>
      <c r="F59" s="172">
        <f t="shared" si="2"/>
        <v>17127</v>
      </c>
      <c r="G59" s="172">
        <f t="shared" si="2"/>
        <v>16077</v>
      </c>
      <c r="H59" s="172">
        <f t="shared" si="2"/>
        <v>17407</v>
      </c>
      <c r="I59" s="172">
        <f t="shared" si="2"/>
        <v>21431</v>
      </c>
      <c r="J59" s="172">
        <f t="shared" si="2"/>
        <v>18523</v>
      </c>
      <c r="K59" s="172">
        <f t="shared" si="2"/>
        <v>19446</v>
      </c>
      <c r="L59" s="172">
        <f t="shared" si="2"/>
        <v>18521</v>
      </c>
      <c r="M59" s="167">
        <f>+SUM(M50:M58)</f>
        <v>16328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6596</v>
      </c>
      <c r="H65" s="33">
        <v>7006</v>
      </c>
      <c r="I65" s="33">
        <v>11256</v>
      </c>
      <c r="J65" s="33">
        <v>8138</v>
      </c>
      <c r="K65" s="32">
        <v>8796</v>
      </c>
      <c r="L65" s="32">
        <v>7943</v>
      </c>
      <c r="M65" s="62">
        <v>5896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584</v>
      </c>
      <c r="H66" s="33">
        <v>523</v>
      </c>
      <c r="I66" s="33">
        <v>521</v>
      </c>
      <c r="J66" s="33">
        <v>538</v>
      </c>
      <c r="K66" s="32">
        <v>628</v>
      </c>
      <c r="L66" s="32">
        <v>577</v>
      </c>
      <c r="M66" s="62">
        <v>619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533</v>
      </c>
      <c r="H67" s="33">
        <v>525</v>
      </c>
      <c r="I67" s="33">
        <v>518</v>
      </c>
      <c r="J67" s="33">
        <v>642</v>
      </c>
      <c r="K67" s="32">
        <v>779</v>
      </c>
      <c r="L67" s="32">
        <v>649</v>
      </c>
      <c r="M67" s="62">
        <v>714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2195</v>
      </c>
      <c r="H68" s="33">
        <v>2689</v>
      </c>
      <c r="I68" s="33">
        <v>2483</v>
      </c>
      <c r="J68" s="33">
        <v>2467</v>
      </c>
      <c r="K68" s="32">
        <v>2416</v>
      </c>
      <c r="L68" s="32">
        <v>2689</v>
      </c>
      <c r="M68" s="62">
        <v>2495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147</v>
      </c>
      <c r="H69" s="33">
        <v>134</v>
      </c>
      <c r="I69" s="33">
        <v>182</v>
      </c>
      <c r="J69" s="33">
        <v>193</v>
      </c>
      <c r="K69" s="32">
        <v>199</v>
      </c>
      <c r="L69" s="32">
        <v>198</v>
      </c>
      <c r="M69" s="62">
        <v>201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22</v>
      </c>
      <c r="I70" s="33">
        <v>69</v>
      </c>
      <c r="J70" s="33">
        <v>66</v>
      </c>
      <c r="K70" s="32">
        <v>78</v>
      </c>
      <c r="L70" s="32">
        <v>74</v>
      </c>
      <c r="M70" s="62">
        <v>97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2094</v>
      </c>
      <c r="H71" s="33">
        <v>2177</v>
      </c>
      <c r="I71" s="33">
        <v>1986</v>
      </c>
      <c r="J71" s="33">
        <v>1812</v>
      </c>
      <c r="K71" s="32">
        <v>1612</v>
      </c>
      <c r="L71" s="32">
        <v>1409</v>
      </c>
      <c r="M71" s="62">
        <v>1202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235</v>
      </c>
      <c r="H72" s="33">
        <v>304</v>
      </c>
      <c r="I72" s="33">
        <v>330</v>
      </c>
      <c r="J72" s="33">
        <v>346</v>
      </c>
      <c r="K72" s="32">
        <v>371</v>
      </c>
      <c r="L72" s="32">
        <v>380</v>
      </c>
      <c r="M72" s="62">
        <v>457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3693</v>
      </c>
      <c r="H73" s="33">
        <v>4027</v>
      </c>
      <c r="I73" s="33">
        <v>4086</v>
      </c>
      <c r="J73" s="33">
        <v>4321</v>
      </c>
      <c r="K73" s="32">
        <v>4567</v>
      </c>
      <c r="L73" s="32">
        <v>4602</v>
      </c>
      <c r="M73" s="62">
        <v>4647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16077</v>
      </c>
      <c r="H76" s="172">
        <f t="shared" si="3"/>
        <v>17407</v>
      </c>
      <c r="I76" s="172">
        <f t="shared" ref="I76:M76" si="4">+SUM(I64:I75)</f>
        <v>21431</v>
      </c>
      <c r="J76" s="172">
        <f t="shared" si="4"/>
        <v>18523</v>
      </c>
      <c r="K76" s="172">
        <f t="shared" si="4"/>
        <v>19446</v>
      </c>
      <c r="L76" s="172">
        <f t="shared" si="4"/>
        <v>18521</v>
      </c>
      <c r="M76" s="173">
        <f t="shared" si="4"/>
        <v>16328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9235</v>
      </c>
      <c r="D82" s="84">
        <v>9765</v>
      </c>
      <c r="E82" s="84">
        <v>9617</v>
      </c>
      <c r="F82" s="84">
        <v>9679</v>
      </c>
      <c r="G82" s="84">
        <v>9404</v>
      </c>
      <c r="H82" s="85">
        <v>10044</v>
      </c>
      <c r="I82" s="85">
        <v>9919</v>
      </c>
      <c r="J82" s="85">
        <v>10167</v>
      </c>
      <c r="K82" s="86">
        <v>10502</v>
      </c>
      <c r="L82" s="86">
        <v>10266</v>
      </c>
      <c r="M82" s="87">
        <v>10276</v>
      </c>
    </row>
    <row r="83" spans="1:13" ht="18.75" x14ac:dyDescent="0.25">
      <c r="A83" s="233" t="s">
        <v>31</v>
      </c>
      <c r="B83" s="234"/>
      <c r="C83" s="63">
        <v>16603</v>
      </c>
      <c r="D83" s="15">
        <v>11907</v>
      </c>
      <c r="E83" s="15">
        <v>10135</v>
      </c>
      <c r="F83" s="15">
        <v>4478</v>
      </c>
      <c r="G83" s="15">
        <v>413</v>
      </c>
      <c r="H83" s="28">
        <v>38</v>
      </c>
      <c r="I83" s="28">
        <v>12</v>
      </c>
      <c r="J83" s="28">
        <v>9</v>
      </c>
      <c r="K83" s="32">
        <v>3</v>
      </c>
      <c r="L83" s="32">
        <v>1</v>
      </c>
      <c r="M83" s="88">
        <v>0</v>
      </c>
    </row>
    <row r="84" spans="1:13" ht="18.75" x14ac:dyDescent="0.25">
      <c r="A84" s="233" t="s">
        <v>32</v>
      </c>
      <c r="B84" s="234"/>
      <c r="C84" s="63">
        <v>249</v>
      </c>
      <c r="D84" s="15">
        <v>1921</v>
      </c>
      <c r="E84" s="15">
        <v>4124</v>
      </c>
      <c r="F84" s="15">
        <v>2970</v>
      </c>
      <c r="G84" s="15">
        <v>6260</v>
      </c>
      <c r="H84" s="28">
        <v>7325</v>
      </c>
      <c r="I84" s="28">
        <v>11500</v>
      </c>
      <c r="J84" s="28">
        <v>8347</v>
      </c>
      <c r="K84" s="32">
        <v>8941</v>
      </c>
      <c r="L84" s="32">
        <v>8254</v>
      </c>
      <c r="M84" s="88">
        <v>6052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26087</v>
      </c>
      <c r="D87" s="164">
        <f t="shared" ref="D87:H87" si="5">+SUM(D82:D86)</f>
        <v>23593</v>
      </c>
      <c r="E87" s="164">
        <f t="shared" si="5"/>
        <v>23876</v>
      </c>
      <c r="F87" s="164">
        <f t="shared" si="5"/>
        <v>17127</v>
      </c>
      <c r="G87" s="164">
        <f t="shared" si="5"/>
        <v>16077</v>
      </c>
      <c r="H87" s="165">
        <f t="shared" si="5"/>
        <v>17407</v>
      </c>
      <c r="I87" s="165">
        <f>+SUM(I82:I86)</f>
        <v>21431</v>
      </c>
      <c r="J87" s="165">
        <f>+SUM(J82:J86)</f>
        <v>18523</v>
      </c>
      <c r="K87" s="166">
        <f>+SUM(K82:K86)</f>
        <v>19446</v>
      </c>
      <c r="L87" s="166">
        <f>+SUM(L82:L86)</f>
        <v>18521</v>
      </c>
      <c r="M87" s="167">
        <f>+SUM(M82:M86)</f>
        <v>16328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10125</v>
      </c>
      <c r="D93" s="91">
        <v>9075</v>
      </c>
      <c r="E93" s="91">
        <v>9410</v>
      </c>
      <c r="F93" s="91">
        <v>6774</v>
      </c>
      <c r="G93" s="91">
        <v>6480</v>
      </c>
      <c r="H93" s="92">
        <v>6912</v>
      </c>
      <c r="I93" s="92">
        <v>8293</v>
      </c>
      <c r="J93" s="86">
        <v>7180</v>
      </c>
      <c r="K93" s="86">
        <v>7445</v>
      </c>
      <c r="L93" s="86">
        <v>7051</v>
      </c>
      <c r="M93" s="87">
        <v>6149</v>
      </c>
    </row>
    <row r="94" spans="1:13" ht="18.75" x14ac:dyDescent="0.25">
      <c r="A94" s="245" t="s">
        <v>35</v>
      </c>
      <c r="B94" s="246"/>
      <c r="C94" s="63">
        <v>15962</v>
      </c>
      <c r="D94" s="15">
        <v>14518</v>
      </c>
      <c r="E94" s="15">
        <v>14466</v>
      </c>
      <c r="F94" s="15">
        <v>10353</v>
      </c>
      <c r="G94" s="15">
        <v>9597</v>
      </c>
      <c r="H94" s="28">
        <v>10495</v>
      </c>
      <c r="I94" s="28">
        <v>13138</v>
      </c>
      <c r="J94" s="28">
        <v>11343</v>
      </c>
      <c r="K94" s="32">
        <v>12001</v>
      </c>
      <c r="L94" s="32">
        <v>11470</v>
      </c>
      <c r="M94" s="88">
        <v>10179</v>
      </c>
    </row>
    <row r="95" spans="1:13" ht="19.5" thickBot="1" x14ac:dyDescent="0.3">
      <c r="A95" s="249" t="s">
        <v>8</v>
      </c>
      <c r="B95" s="250"/>
      <c r="C95" s="158">
        <f>+SUM(C93:C94)</f>
        <v>26087</v>
      </c>
      <c r="D95" s="164">
        <f t="shared" ref="D95:M95" si="6">+SUM(D93:D94)</f>
        <v>23593</v>
      </c>
      <c r="E95" s="164">
        <f t="shared" si="6"/>
        <v>23876</v>
      </c>
      <c r="F95" s="164">
        <f t="shared" si="6"/>
        <v>17127</v>
      </c>
      <c r="G95" s="164">
        <f t="shared" si="6"/>
        <v>16077</v>
      </c>
      <c r="H95" s="165">
        <f t="shared" si="6"/>
        <v>17407</v>
      </c>
      <c r="I95" s="165">
        <f t="shared" si="6"/>
        <v>21431</v>
      </c>
      <c r="J95" s="165">
        <f t="shared" si="6"/>
        <v>18523</v>
      </c>
      <c r="K95" s="166">
        <f t="shared" si="6"/>
        <v>19446</v>
      </c>
      <c r="L95" s="166">
        <f t="shared" si="6"/>
        <v>18521</v>
      </c>
      <c r="M95" s="167">
        <f t="shared" si="6"/>
        <v>16328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>
        <v>0.21416083916083917</v>
      </c>
      <c r="D100" s="209">
        <v>0.17928286852589642</v>
      </c>
      <c r="E100" s="209">
        <v>0.16714150047483381</v>
      </c>
      <c r="F100" s="209">
        <v>0.13227513227513227</v>
      </c>
      <c r="G100" s="210">
        <v>0.22173913043478261</v>
      </c>
    </row>
    <row r="101" spans="1:10" ht="18.75" x14ac:dyDescent="0.25">
      <c r="A101" s="245" t="s">
        <v>4</v>
      </c>
      <c r="B101" s="246"/>
      <c r="C101" s="209">
        <v>0.12405757368060315</v>
      </c>
      <c r="D101" s="209">
        <v>0.10816805845511482</v>
      </c>
      <c r="E101" s="209">
        <v>6.3030614870079757E-2</v>
      </c>
      <c r="F101" s="209">
        <v>6.4598230517513025E-2</v>
      </c>
      <c r="G101" s="210">
        <v>6.7828324172611393E-2</v>
      </c>
    </row>
    <row r="102" spans="1:10" ht="19.5" thickBot="1" x14ac:dyDescent="0.3">
      <c r="A102" s="249" t="s">
        <v>41</v>
      </c>
      <c r="B102" s="250"/>
      <c r="C102" s="162">
        <v>0.13627207015049175</v>
      </c>
      <c r="D102" s="162">
        <v>0.11640516843562529</v>
      </c>
      <c r="E102" s="162">
        <v>7.5450322873003281E-2</v>
      </c>
      <c r="F102" s="162">
        <v>7.1552849064810783E-2</v>
      </c>
      <c r="G102" s="163">
        <v>8.2779009608277901E-2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407</v>
      </c>
      <c r="D110" s="95">
        <v>0</v>
      </c>
      <c r="E110" s="96">
        <f t="shared" ref="E110:E115" si="8">+IF(C110=0,"",(D110/C110))</f>
        <v>0</v>
      </c>
      <c r="G110" s="241" t="s">
        <v>3</v>
      </c>
      <c r="H110" s="242"/>
      <c r="I110" s="98">
        <v>10</v>
      </c>
      <c r="J110"/>
    </row>
    <row r="111" spans="1:10" ht="18.75" x14ac:dyDescent="0.25">
      <c r="A111" s="241" t="s">
        <v>4</v>
      </c>
      <c r="B111" s="248"/>
      <c r="C111" s="63">
        <f t="shared" si="7"/>
        <v>9153</v>
      </c>
      <c r="D111" s="95">
        <v>2006</v>
      </c>
      <c r="E111" s="96">
        <f t="shared" si="8"/>
        <v>0.21916311591827817</v>
      </c>
      <c r="G111" s="241" t="s">
        <v>4</v>
      </c>
      <c r="H111" s="242"/>
      <c r="I111" s="98">
        <v>51</v>
      </c>
      <c r="J111"/>
    </row>
    <row r="112" spans="1:10" ht="18.75" x14ac:dyDescent="0.25">
      <c r="A112" s="241" t="s">
        <v>5</v>
      </c>
      <c r="B112" s="248"/>
      <c r="C112" s="63">
        <f t="shared" si="7"/>
        <v>3400</v>
      </c>
      <c r="D112" s="95">
        <v>0</v>
      </c>
      <c r="E112" s="96">
        <f t="shared" si="8"/>
        <v>0</v>
      </c>
      <c r="G112" s="241" t="s">
        <v>5</v>
      </c>
      <c r="H112" s="242"/>
      <c r="I112" s="98">
        <v>27</v>
      </c>
      <c r="J112"/>
    </row>
    <row r="113" spans="1:10" ht="18.75" x14ac:dyDescent="0.25">
      <c r="A113" s="241" t="s">
        <v>6</v>
      </c>
      <c r="B113" s="248"/>
      <c r="C113" s="63">
        <f t="shared" si="7"/>
        <v>3368</v>
      </c>
      <c r="D113" s="95">
        <v>0</v>
      </c>
      <c r="E113" s="96">
        <f t="shared" si="8"/>
        <v>0</v>
      </c>
      <c r="G113" s="241" t="s">
        <v>6</v>
      </c>
      <c r="H113" s="242"/>
      <c r="I113" s="98">
        <v>17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16328</v>
      </c>
      <c r="D115" s="159">
        <f>+SUM(D109:D114)</f>
        <v>2006</v>
      </c>
      <c r="E115" s="160">
        <f t="shared" si="8"/>
        <v>0.12285644292013718</v>
      </c>
      <c r="G115" s="268" t="s">
        <v>8</v>
      </c>
      <c r="H115" s="269"/>
      <c r="I115" s="161">
        <f>+SUM(I109:I114)</f>
        <v>105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5862</v>
      </c>
      <c r="D123" s="243">
        <f>+C123+C124</f>
        <v>9439</v>
      </c>
      <c r="E123" s="103">
        <v>5535</v>
      </c>
      <c r="F123" s="243">
        <f>+E123+E124</f>
        <v>8421</v>
      </c>
      <c r="G123" s="67">
        <v>4852</v>
      </c>
      <c r="H123" s="253">
        <f>+G123+G124</f>
        <v>7231</v>
      </c>
    </row>
    <row r="124" spans="1:10" ht="18.75" x14ac:dyDescent="0.25">
      <c r="A124" s="267"/>
      <c r="B124" s="105">
        <v>2</v>
      </c>
      <c r="C124" s="99">
        <v>3577</v>
      </c>
      <c r="D124" s="244"/>
      <c r="E124" s="99">
        <v>2886</v>
      </c>
      <c r="F124" s="244"/>
      <c r="G124" s="99">
        <v>2379</v>
      </c>
      <c r="H124" s="244"/>
    </row>
    <row r="125" spans="1:10" ht="18.75" x14ac:dyDescent="0.25">
      <c r="A125" s="266">
        <v>2017</v>
      </c>
      <c r="B125" s="106">
        <v>1</v>
      </c>
      <c r="C125" s="100">
        <v>6086</v>
      </c>
      <c r="D125" s="254">
        <f>+C125+C126</f>
        <v>10935</v>
      </c>
      <c r="E125" s="100">
        <v>5633</v>
      </c>
      <c r="F125" s="254">
        <f>+E125+E126</f>
        <v>9756</v>
      </c>
      <c r="G125" s="100">
        <v>5199</v>
      </c>
      <c r="H125" s="254">
        <f>+G125+G126</f>
        <v>8934</v>
      </c>
    </row>
    <row r="126" spans="1:10" ht="18.75" x14ac:dyDescent="0.25">
      <c r="A126" s="267"/>
      <c r="B126" s="105">
        <v>2</v>
      </c>
      <c r="C126" s="99">
        <v>4849</v>
      </c>
      <c r="D126" s="244"/>
      <c r="E126" s="99">
        <v>4123</v>
      </c>
      <c r="F126" s="244"/>
      <c r="G126" s="99">
        <v>3735</v>
      </c>
      <c r="H126" s="244"/>
    </row>
    <row r="127" spans="1:10" ht="18.75" x14ac:dyDescent="0.25">
      <c r="A127" s="266">
        <v>2018</v>
      </c>
      <c r="B127" s="106">
        <v>1</v>
      </c>
      <c r="C127" s="100">
        <v>7880</v>
      </c>
      <c r="D127" s="254">
        <f>+C127+C128</f>
        <v>11450</v>
      </c>
      <c r="E127" s="100">
        <v>7468</v>
      </c>
      <c r="F127" s="254">
        <f>+E127+E128</f>
        <v>9780</v>
      </c>
      <c r="G127" s="100">
        <v>6750</v>
      </c>
      <c r="H127" s="254">
        <f>+G127+G128</f>
        <v>8641</v>
      </c>
    </row>
    <row r="128" spans="1:10" ht="18.75" x14ac:dyDescent="0.25">
      <c r="A128" s="267"/>
      <c r="B128" s="105">
        <v>2</v>
      </c>
      <c r="C128" s="99">
        <v>3570</v>
      </c>
      <c r="D128" s="244"/>
      <c r="E128" s="99">
        <v>2312</v>
      </c>
      <c r="F128" s="244"/>
      <c r="G128" s="99">
        <v>1891</v>
      </c>
      <c r="H128" s="244"/>
    </row>
    <row r="129" spans="1:28" ht="18.75" x14ac:dyDescent="0.25">
      <c r="A129" s="266">
        <v>2019</v>
      </c>
      <c r="B129" s="106">
        <v>1</v>
      </c>
      <c r="C129" s="100">
        <v>5465</v>
      </c>
      <c r="D129" s="254">
        <f>+C129+C130</f>
        <v>8891</v>
      </c>
      <c r="E129" s="100">
        <v>2884</v>
      </c>
      <c r="F129" s="254">
        <f>+E129+E130</f>
        <v>6042</v>
      </c>
      <c r="G129" s="100">
        <v>2393</v>
      </c>
      <c r="H129" s="254">
        <f>+G129+G130</f>
        <v>5282</v>
      </c>
    </row>
    <row r="130" spans="1:28" ht="18.75" x14ac:dyDescent="0.25">
      <c r="A130" s="267"/>
      <c r="B130" s="105">
        <v>2</v>
      </c>
      <c r="C130" s="99">
        <v>3426</v>
      </c>
      <c r="D130" s="244"/>
      <c r="E130" s="99">
        <v>3158</v>
      </c>
      <c r="F130" s="244"/>
      <c r="G130" s="99">
        <v>2889</v>
      </c>
      <c r="H130" s="244"/>
    </row>
    <row r="131" spans="1:28" ht="18.75" x14ac:dyDescent="0.25">
      <c r="A131" s="266">
        <v>2022</v>
      </c>
      <c r="B131" s="106">
        <v>1</v>
      </c>
      <c r="C131" s="100">
        <v>7224</v>
      </c>
      <c r="D131" s="254">
        <f>+C131+C132</f>
        <v>10793</v>
      </c>
      <c r="E131" s="100">
        <v>5188</v>
      </c>
      <c r="F131" s="254">
        <f>+E131+E132</f>
        <v>8091</v>
      </c>
      <c r="G131" s="100">
        <v>4940</v>
      </c>
      <c r="H131" s="254">
        <f>+G131+G132</f>
        <v>7646</v>
      </c>
    </row>
    <row r="132" spans="1:28" ht="18.75" x14ac:dyDescent="0.25">
      <c r="A132" s="267"/>
      <c r="B132" s="105">
        <v>2</v>
      </c>
      <c r="C132" s="99">
        <v>3569</v>
      </c>
      <c r="D132" s="244"/>
      <c r="E132" s="99">
        <v>2903</v>
      </c>
      <c r="F132" s="244"/>
      <c r="G132" s="99">
        <v>2706</v>
      </c>
      <c r="H132" s="244"/>
    </row>
    <row r="133" spans="1:28" ht="18.75" x14ac:dyDescent="0.25">
      <c r="A133" s="266">
        <v>2021</v>
      </c>
      <c r="B133" s="106">
        <v>1</v>
      </c>
      <c r="C133" s="100">
        <v>7016</v>
      </c>
      <c r="D133" s="254">
        <f>+C133+C134</f>
        <v>10993</v>
      </c>
      <c r="E133" s="100">
        <v>4913</v>
      </c>
      <c r="F133" s="254">
        <f>+E133+E134</f>
        <v>8033</v>
      </c>
      <c r="G133" s="100">
        <v>4617</v>
      </c>
      <c r="H133" s="254">
        <f>+G133+G134</f>
        <v>6971</v>
      </c>
    </row>
    <row r="134" spans="1:28" ht="18.75" x14ac:dyDescent="0.25">
      <c r="A134" s="267"/>
      <c r="B134" s="105">
        <v>2</v>
      </c>
      <c r="C134" s="99">
        <v>3977</v>
      </c>
      <c r="D134" s="244"/>
      <c r="E134" s="99">
        <v>3120</v>
      </c>
      <c r="F134" s="244"/>
      <c r="G134" s="99">
        <v>2354</v>
      </c>
      <c r="H134" s="244"/>
    </row>
    <row r="135" spans="1:28" ht="18.75" x14ac:dyDescent="0.25">
      <c r="A135" s="303">
        <v>2022</v>
      </c>
      <c r="B135" s="107">
        <v>1</v>
      </c>
      <c r="C135" s="101">
        <v>6575</v>
      </c>
      <c r="D135" s="255">
        <f>+C135+C136</f>
        <v>10991</v>
      </c>
      <c r="E135" s="101">
        <v>4854</v>
      </c>
      <c r="F135" s="255">
        <f>+E135+E136</f>
        <v>8190</v>
      </c>
      <c r="G135" s="101">
        <v>3815</v>
      </c>
      <c r="H135" s="255">
        <f>+G135+G136</f>
        <v>6222</v>
      </c>
    </row>
    <row r="136" spans="1:28" ht="19.5" thickBot="1" x14ac:dyDescent="0.3">
      <c r="A136" s="304"/>
      <c r="B136" s="108">
        <v>2</v>
      </c>
      <c r="C136" s="102">
        <v>4416</v>
      </c>
      <c r="D136" s="256"/>
      <c r="E136" s="102">
        <v>3336</v>
      </c>
      <c r="F136" s="256"/>
      <c r="G136" s="102">
        <v>2407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5</v>
      </c>
      <c r="D141" s="110">
        <f t="shared" si="9"/>
        <v>10</v>
      </c>
      <c r="E141" s="110">
        <f t="shared" si="9"/>
        <v>337</v>
      </c>
      <c r="F141" s="110">
        <f t="shared" si="9"/>
        <v>558</v>
      </c>
      <c r="G141" s="110">
        <f t="shared" si="9"/>
        <v>427</v>
      </c>
      <c r="H141" s="110">
        <f t="shared" si="9"/>
        <v>40</v>
      </c>
      <c r="I141" s="111">
        <f t="shared" si="9"/>
        <v>6</v>
      </c>
      <c r="J141" s="297">
        <f>+SUM(B141:I141)</f>
        <v>1383</v>
      </c>
      <c r="M141" s="3">
        <v>0</v>
      </c>
      <c r="N141" s="22">
        <v>5</v>
      </c>
      <c r="O141" s="22">
        <v>10</v>
      </c>
      <c r="P141" s="22">
        <v>337</v>
      </c>
      <c r="Q141" s="22">
        <v>558</v>
      </c>
      <c r="R141" s="22">
        <v>427</v>
      </c>
      <c r="S141" s="22">
        <v>40</v>
      </c>
      <c r="T141" s="22">
        <v>6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0</v>
      </c>
      <c r="C142" s="113">
        <f t="shared" ref="C142:H142" si="10">+IF($J$141=0,"",(C141/$J$141))</f>
        <v>3.6153289949385392E-3</v>
      </c>
      <c r="D142" s="113">
        <f t="shared" si="10"/>
        <v>7.2306579898770785E-3</v>
      </c>
      <c r="E142" s="113">
        <f>+IF($J$141=0,"",(E141/$J$141))</f>
        <v>0.24367317425885757</v>
      </c>
      <c r="F142" s="113">
        <f>+IF($J$141=0,"",(F141/$J$141))</f>
        <v>0.40347071583514099</v>
      </c>
      <c r="G142" s="113">
        <f t="shared" si="10"/>
        <v>0.30874909616775126</v>
      </c>
      <c r="H142" s="113">
        <f t="shared" si="10"/>
        <v>2.8922631959508314E-2</v>
      </c>
      <c r="I142" s="114">
        <f>+IF($J$141=0,"",(I141/$J$141))</f>
        <v>4.3383947939262474E-3</v>
      </c>
      <c r="J142" s="298"/>
      <c r="M142" s="3">
        <v>0</v>
      </c>
      <c r="N142" s="22">
        <v>3</v>
      </c>
      <c r="O142" s="22">
        <v>9</v>
      </c>
      <c r="P142" s="22">
        <v>321</v>
      </c>
      <c r="Q142" s="22">
        <v>666</v>
      </c>
      <c r="R142" s="22">
        <v>467</v>
      </c>
      <c r="S142" s="22">
        <v>60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3</v>
      </c>
      <c r="D143" s="116">
        <f t="shared" si="11"/>
        <v>9</v>
      </c>
      <c r="E143" s="116">
        <f t="shared" si="11"/>
        <v>321</v>
      </c>
      <c r="F143" s="116">
        <f t="shared" si="11"/>
        <v>666</v>
      </c>
      <c r="G143" s="116">
        <f t="shared" si="11"/>
        <v>467</v>
      </c>
      <c r="H143" s="116">
        <f t="shared" si="11"/>
        <v>60</v>
      </c>
      <c r="I143" s="117">
        <f t="shared" si="11"/>
        <v>0</v>
      </c>
      <c r="J143" s="235">
        <f>+SUM(B143:I143)</f>
        <v>1526</v>
      </c>
      <c r="M143" s="3">
        <v>0</v>
      </c>
      <c r="N143" s="22">
        <v>3</v>
      </c>
      <c r="O143" s="22">
        <v>12</v>
      </c>
      <c r="P143" s="22">
        <v>300</v>
      </c>
      <c r="Q143" s="22">
        <v>719</v>
      </c>
      <c r="R143" s="22">
        <v>467</v>
      </c>
      <c r="S143" s="22">
        <v>66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0</v>
      </c>
      <c r="C144" s="119">
        <f t="shared" ref="C144:I144" si="12">+IF($J$143=0,"",(C143/$J$143))</f>
        <v>1.9659239842726079E-3</v>
      </c>
      <c r="D144" s="119">
        <f t="shared" si="12"/>
        <v>5.8977719528178242E-3</v>
      </c>
      <c r="E144" s="119">
        <f t="shared" si="12"/>
        <v>0.21035386631716907</v>
      </c>
      <c r="F144" s="119">
        <f t="shared" si="12"/>
        <v>0.43643512450851901</v>
      </c>
      <c r="G144" s="119">
        <f t="shared" si="12"/>
        <v>0.30602883355176935</v>
      </c>
      <c r="H144" s="119">
        <f t="shared" si="12"/>
        <v>3.9318479685452164E-2</v>
      </c>
      <c r="I144" s="120">
        <f t="shared" si="12"/>
        <v>0</v>
      </c>
      <c r="J144" s="236"/>
      <c r="M144" s="3">
        <v>0</v>
      </c>
      <c r="N144" s="3">
        <v>3</v>
      </c>
      <c r="O144" s="3">
        <v>11</v>
      </c>
      <c r="P144" s="3">
        <v>289</v>
      </c>
      <c r="Q144" s="3">
        <v>720</v>
      </c>
      <c r="R144" s="3">
        <v>470</v>
      </c>
      <c r="S144" s="3">
        <v>94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0</v>
      </c>
      <c r="C145" s="116">
        <f t="shared" ref="C145:I145" si="13">+N143</f>
        <v>3</v>
      </c>
      <c r="D145" s="116">
        <f t="shared" si="13"/>
        <v>12</v>
      </c>
      <c r="E145" s="116">
        <f t="shared" si="13"/>
        <v>300</v>
      </c>
      <c r="F145" s="116">
        <f t="shared" si="13"/>
        <v>719</v>
      </c>
      <c r="G145" s="116">
        <f t="shared" si="13"/>
        <v>467</v>
      </c>
      <c r="H145" s="116">
        <f t="shared" si="13"/>
        <v>66</v>
      </c>
      <c r="I145" s="117">
        <f t="shared" si="13"/>
        <v>0</v>
      </c>
      <c r="J145" s="235">
        <f>+SUM(B145:I145)</f>
        <v>1567</v>
      </c>
      <c r="M145" s="3">
        <v>0</v>
      </c>
      <c r="N145" s="3">
        <v>3</v>
      </c>
      <c r="O145" s="3">
        <v>12</v>
      </c>
      <c r="P145" s="3">
        <v>305</v>
      </c>
      <c r="Q145" s="3">
        <v>700</v>
      </c>
      <c r="R145" s="3">
        <v>519</v>
      </c>
      <c r="S145" s="3">
        <v>86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0</v>
      </c>
      <c r="C146" s="119">
        <f t="shared" ref="C146:I146" si="14">+IF($J$145=0,"",(C145/$J$145))</f>
        <v>1.9144862795149968E-3</v>
      </c>
      <c r="D146" s="119">
        <f t="shared" si="14"/>
        <v>7.6579451180599873E-3</v>
      </c>
      <c r="E146" s="119">
        <f t="shared" si="14"/>
        <v>0.19144862795149969</v>
      </c>
      <c r="F146" s="119">
        <f t="shared" si="14"/>
        <v>0.45883854499042759</v>
      </c>
      <c r="G146" s="119">
        <f t="shared" si="14"/>
        <v>0.29802169751116786</v>
      </c>
      <c r="H146" s="119">
        <f t="shared" si="14"/>
        <v>4.2118698149329926E-2</v>
      </c>
      <c r="I146" s="120">
        <f t="shared" si="14"/>
        <v>0</v>
      </c>
      <c r="J146" s="236"/>
      <c r="M146" s="3">
        <v>0</v>
      </c>
      <c r="N146" s="3">
        <v>3</v>
      </c>
      <c r="O146" s="3">
        <v>9</v>
      </c>
      <c r="P146" s="3">
        <v>233</v>
      </c>
      <c r="Q146" s="3">
        <v>473</v>
      </c>
      <c r="R146" s="3">
        <v>596</v>
      </c>
      <c r="S146" s="3">
        <v>80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0</v>
      </c>
      <c r="C147" s="116">
        <f t="shared" ref="C147:I147" si="15">+N144</f>
        <v>3</v>
      </c>
      <c r="D147" s="116">
        <f t="shared" si="15"/>
        <v>11</v>
      </c>
      <c r="E147" s="116">
        <f t="shared" si="15"/>
        <v>289</v>
      </c>
      <c r="F147" s="116">
        <f t="shared" si="15"/>
        <v>720</v>
      </c>
      <c r="G147" s="116">
        <f t="shared" si="15"/>
        <v>470</v>
      </c>
      <c r="H147" s="116">
        <f t="shared" si="15"/>
        <v>94</v>
      </c>
      <c r="I147" s="117">
        <f t="shared" si="15"/>
        <v>0</v>
      </c>
      <c r="J147" s="235">
        <f>+SUM(B147:I147)</f>
        <v>1587</v>
      </c>
      <c r="M147" s="3">
        <v>0</v>
      </c>
      <c r="N147" s="3">
        <v>2</v>
      </c>
      <c r="O147" s="3">
        <v>9</v>
      </c>
      <c r="P147" s="3">
        <v>288</v>
      </c>
      <c r="Q147" s="3">
        <v>650</v>
      </c>
      <c r="R147" s="3">
        <v>532</v>
      </c>
      <c r="S147" s="3">
        <v>88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0</v>
      </c>
      <c r="C148" s="119">
        <f t="shared" ref="C148:I148" si="16">+IF($J$147=0,"",(C147/$J$147))</f>
        <v>1.890359168241966E-3</v>
      </c>
      <c r="D148" s="119">
        <f t="shared" si="16"/>
        <v>6.9313169502205419E-3</v>
      </c>
      <c r="E148" s="119">
        <f t="shared" si="16"/>
        <v>0.18210459987397606</v>
      </c>
      <c r="F148" s="119">
        <f t="shared" si="16"/>
        <v>0.45368620037807184</v>
      </c>
      <c r="G148" s="119">
        <f t="shared" si="16"/>
        <v>0.29615626969124131</v>
      </c>
      <c r="H148" s="119">
        <f t="shared" si="16"/>
        <v>5.9231253938248268E-2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3</v>
      </c>
      <c r="D149" s="116">
        <f t="shared" si="17"/>
        <v>12</v>
      </c>
      <c r="E149" s="116">
        <f t="shared" si="17"/>
        <v>305</v>
      </c>
      <c r="F149" s="116">
        <f t="shared" si="17"/>
        <v>700</v>
      </c>
      <c r="G149" s="116">
        <f t="shared" si="17"/>
        <v>519</v>
      </c>
      <c r="H149" s="116">
        <f t="shared" si="17"/>
        <v>86</v>
      </c>
      <c r="I149" s="117">
        <f t="shared" si="17"/>
        <v>0</v>
      </c>
      <c r="J149" s="235">
        <f>+SUM(B149:I149)</f>
        <v>1625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0</v>
      </c>
      <c r="C150" s="119">
        <f t="shared" ref="C150:I150" si="18">+IF($J$149=0,"",(C149/$J$149))</f>
        <v>1.8461538461538461E-3</v>
      </c>
      <c r="D150" s="119">
        <f t="shared" si="18"/>
        <v>7.3846153846153844E-3</v>
      </c>
      <c r="E150" s="119">
        <f t="shared" si="18"/>
        <v>0.18769230769230769</v>
      </c>
      <c r="F150" s="119">
        <f t="shared" si="18"/>
        <v>0.43076923076923079</v>
      </c>
      <c r="G150" s="119">
        <f t="shared" si="18"/>
        <v>0.31938461538461538</v>
      </c>
      <c r="H150" s="119">
        <f t="shared" si="18"/>
        <v>5.292307692307692E-2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3</v>
      </c>
      <c r="D151" s="116">
        <f t="shared" si="19"/>
        <v>9</v>
      </c>
      <c r="E151" s="116">
        <f t="shared" si="19"/>
        <v>233</v>
      </c>
      <c r="F151" s="116">
        <f t="shared" si="19"/>
        <v>473</v>
      </c>
      <c r="G151" s="116">
        <f t="shared" si="19"/>
        <v>596</v>
      </c>
      <c r="H151" s="116">
        <f t="shared" si="19"/>
        <v>80</v>
      </c>
      <c r="I151" s="117">
        <f t="shared" si="19"/>
        <v>0</v>
      </c>
      <c r="J151" s="235">
        <f>+SUM(B151:I151)</f>
        <v>1394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0</v>
      </c>
      <c r="C152" s="119">
        <f t="shared" ref="C152:I152" si="20">+IF($J$151=0,"",(C151/$J$151))</f>
        <v>2.152080344332855E-3</v>
      </c>
      <c r="D152" s="119">
        <f t="shared" si="20"/>
        <v>6.4562410329985654E-3</v>
      </c>
      <c r="E152" s="119">
        <f t="shared" si="20"/>
        <v>0.16714490674318508</v>
      </c>
      <c r="F152" s="119">
        <f t="shared" si="20"/>
        <v>0.33931133428981347</v>
      </c>
      <c r="G152" s="119">
        <f t="shared" si="20"/>
        <v>0.42754662840746055</v>
      </c>
      <c r="H152" s="119">
        <f t="shared" si="20"/>
        <v>5.7388809182209469E-2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2</v>
      </c>
      <c r="D153" s="122">
        <f t="shared" si="21"/>
        <v>9</v>
      </c>
      <c r="E153" s="122">
        <f t="shared" si="21"/>
        <v>288</v>
      </c>
      <c r="F153" s="122">
        <f t="shared" si="21"/>
        <v>650</v>
      </c>
      <c r="G153" s="122">
        <f t="shared" si="21"/>
        <v>532</v>
      </c>
      <c r="H153" s="122">
        <f t="shared" si="21"/>
        <v>88</v>
      </c>
      <c r="I153" s="123">
        <f t="shared" si="21"/>
        <v>0</v>
      </c>
      <c r="J153" s="259">
        <f>+SUM(B153:I153)</f>
        <v>1569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1.2746972594008922E-3</v>
      </c>
      <c r="D154" s="125">
        <f t="shared" si="22"/>
        <v>5.7361376673040155E-3</v>
      </c>
      <c r="E154" s="125">
        <f t="shared" si="22"/>
        <v>0.1835564053537285</v>
      </c>
      <c r="F154" s="125">
        <f t="shared" si="22"/>
        <v>0.41427660930528998</v>
      </c>
      <c r="G154" s="125">
        <f t="shared" si="22"/>
        <v>0.33906947100063733</v>
      </c>
      <c r="H154" s="125">
        <f t="shared" si="22"/>
        <v>5.6086679413639262E-2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277</v>
      </c>
      <c r="C159" s="83">
        <f t="shared" ref="C159:E159" si="23">+N159</f>
        <v>406</v>
      </c>
      <c r="D159" s="83">
        <f t="shared" si="23"/>
        <v>700</v>
      </c>
      <c r="E159" s="110">
        <f t="shared" si="23"/>
        <v>0</v>
      </c>
      <c r="F159" s="297">
        <f>+SUM(B159:E159)</f>
        <v>1383</v>
      </c>
      <c r="G159" s="83">
        <f>Q159</f>
        <v>686</v>
      </c>
      <c r="H159" s="110">
        <f>R159</f>
        <v>697</v>
      </c>
      <c r="I159" s="297">
        <f>+SUM(G159:H159)</f>
        <v>1383</v>
      </c>
      <c r="J159" s="34"/>
      <c r="M159" s="3">
        <v>277</v>
      </c>
      <c r="N159" s="3">
        <v>406</v>
      </c>
      <c r="O159" s="3">
        <v>700</v>
      </c>
      <c r="P159" s="3">
        <v>0</v>
      </c>
      <c r="Q159" s="3">
        <v>686</v>
      </c>
      <c r="R159" s="3">
        <v>697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0.20028922631959509</v>
      </c>
      <c r="C160" s="30">
        <f t="shared" ref="C160:E160" si="24">+IF($F$159=0,"",(C159/$F$159))</f>
        <v>0.29356471438900938</v>
      </c>
      <c r="D160" s="30">
        <f t="shared" si="24"/>
        <v>0.50614605929139556</v>
      </c>
      <c r="E160" s="113">
        <f t="shared" si="24"/>
        <v>0</v>
      </c>
      <c r="F160" s="298"/>
      <c r="G160" s="30">
        <f>+IF($I$159=0,"",(G159/$I$159))</f>
        <v>0.49602313810556758</v>
      </c>
      <c r="H160" s="113">
        <f>+IF($I$159=0,"",(H159/$I$159))</f>
        <v>0.50397686189443236</v>
      </c>
      <c r="I160" s="298"/>
      <c r="J160" s="34"/>
      <c r="M160" s="3">
        <v>337</v>
      </c>
      <c r="N160" s="3">
        <v>431</v>
      </c>
      <c r="O160" s="3">
        <v>758</v>
      </c>
      <c r="P160" s="3">
        <v>0</v>
      </c>
      <c r="Q160" s="3">
        <v>774</v>
      </c>
      <c r="R160" s="3">
        <v>752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337</v>
      </c>
      <c r="C161" s="25">
        <f t="shared" ref="C161:E161" si="25">+N160</f>
        <v>431</v>
      </c>
      <c r="D161" s="25">
        <f t="shared" si="25"/>
        <v>758</v>
      </c>
      <c r="E161" s="116">
        <f t="shared" si="25"/>
        <v>0</v>
      </c>
      <c r="F161" s="235">
        <f>+SUM(B161:E161)</f>
        <v>1526</v>
      </c>
      <c r="G161" s="25">
        <f>Q160</f>
        <v>774</v>
      </c>
      <c r="H161" s="116">
        <f>R160</f>
        <v>752</v>
      </c>
      <c r="I161" s="235">
        <f>+SUM(G161:H161)</f>
        <v>1526</v>
      </c>
      <c r="J161" s="34"/>
      <c r="M161" s="3">
        <v>169</v>
      </c>
      <c r="N161" s="3">
        <v>576</v>
      </c>
      <c r="O161" s="3">
        <v>822</v>
      </c>
      <c r="P161" s="3">
        <v>0</v>
      </c>
      <c r="Q161" s="3">
        <v>817</v>
      </c>
      <c r="R161" s="3">
        <v>750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0.22083879423328964</v>
      </c>
      <c r="C162" s="29">
        <f t="shared" ref="C162:E162" si="26">+IF($F$161=0,"",(C161/$F$161))</f>
        <v>0.28243774574049801</v>
      </c>
      <c r="D162" s="29">
        <f t="shared" si="26"/>
        <v>0.49672346002621232</v>
      </c>
      <c r="E162" s="119">
        <f t="shared" si="26"/>
        <v>0</v>
      </c>
      <c r="F162" s="236"/>
      <c r="G162" s="29">
        <f>+IF($I$161=0,"",(G161/$I$161))</f>
        <v>0.50720838794233292</v>
      </c>
      <c r="H162" s="119">
        <f>+IF($I$161=0,"",(H161/$I$161))</f>
        <v>0.49279161205766708</v>
      </c>
      <c r="I162" s="236"/>
      <c r="J162" s="34"/>
      <c r="M162" s="3">
        <v>231</v>
      </c>
      <c r="N162" s="3">
        <v>550</v>
      </c>
      <c r="O162" s="3">
        <v>806</v>
      </c>
      <c r="P162" s="3">
        <v>0</v>
      </c>
      <c r="Q162" s="3">
        <v>812</v>
      </c>
      <c r="R162" s="3">
        <v>775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169</v>
      </c>
      <c r="C163" s="25">
        <f t="shared" ref="C163:E163" si="27">+N161</f>
        <v>576</v>
      </c>
      <c r="D163" s="25">
        <f t="shared" si="27"/>
        <v>822</v>
      </c>
      <c r="E163" s="116">
        <f t="shared" si="27"/>
        <v>0</v>
      </c>
      <c r="F163" s="235">
        <f>+SUM(B163:E163)</f>
        <v>1567</v>
      </c>
      <c r="G163" s="25">
        <f>Q161</f>
        <v>817</v>
      </c>
      <c r="H163" s="116">
        <f>R161</f>
        <v>750</v>
      </c>
      <c r="I163" s="235">
        <f>+SUM(G163:H163)</f>
        <v>1567</v>
      </c>
      <c r="J163" s="34"/>
      <c r="M163" s="3">
        <v>299</v>
      </c>
      <c r="N163" s="3">
        <v>484</v>
      </c>
      <c r="O163" s="3">
        <v>842</v>
      </c>
      <c r="P163" s="3">
        <v>0</v>
      </c>
      <c r="Q163" s="3">
        <v>835</v>
      </c>
      <c r="R163" s="3">
        <v>790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0.10784939374601149</v>
      </c>
      <c r="C164" s="29">
        <f t="shared" ref="C164:E164" si="28">+IF($F$163=0,"",(C163/$F$163))</f>
        <v>0.36758136566687938</v>
      </c>
      <c r="D164" s="29">
        <f t="shared" si="28"/>
        <v>0.52456924058710908</v>
      </c>
      <c r="E164" s="119">
        <f t="shared" si="28"/>
        <v>0</v>
      </c>
      <c r="F164" s="236"/>
      <c r="G164" s="29">
        <f>+IF($I$163=0,"",(G163/$I$163))</f>
        <v>0.52137843012125085</v>
      </c>
      <c r="H164" s="119">
        <f>+IF($I$163=0,"",(H163/$I$163))</f>
        <v>0.47862156987874921</v>
      </c>
      <c r="I164" s="236"/>
      <c r="J164" s="34"/>
      <c r="M164" s="3">
        <v>232</v>
      </c>
      <c r="N164" s="3">
        <v>451</v>
      </c>
      <c r="O164" s="3">
        <v>711</v>
      </c>
      <c r="P164" s="3">
        <v>0</v>
      </c>
      <c r="Q164" s="3">
        <v>732</v>
      </c>
      <c r="R164" s="3">
        <v>662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231</v>
      </c>
      <c r="C165" s="19">
        <f t="shared" ref="C165:E165" si="29">+N162</f>
        <v>550</v>
      </c>
      <c r="D165" s="19">
        <f t="shared" si="29"/>
        <v>806</v>
      </c>
      <c r="E165" s="122">
        <f t="shared" si="29"/>
        <v>0</v>
      </c>
      <c r="F165" s="235">
        <f>+SUM(B165:E165)</f>
        <v>1587</v>
      </c>
      <c r="G165" s="25">
        <f>Q162</f>
        <v>812</v>
      </c>
      <c r="H165" s="116">
        <f>R162</f>
        <v>775</v>
      </c>
      <c r="I165" s="235">
        <f>+SUM(G165:H165)</f>
        <v>1587</v>
      </c>
      <c r="J165" s="34"/>
      <c r="M165" s="3">
        <v>167</v>
      </c>
      <c r="N165" s="3">
        <v>574</v>
      </c>
      <c r="O165" s="3">
        <v>828</v>
      </c>
      <c r="P165" s="3">
        <v>0</v>
      </c>
      <c r="Q165" s="3">
        <v>816</v>
      </c>
      <c r="R165" s="3">
        <v>753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0.14555765595463138</v>
      </c>
      <c r="C166" s="29">
        <f>+IF($F$165=0,"",(C165/$F$165))</f>
        <v>0.34656584751102709</v>
      </c>
      <c r="D166" s="29">
        <f t="shared" ref="D166:E166" si="30">+IF($F$165=0,"",(D165/$F$165))</f>
        <v>0.50787649653434153</v>
      </c>
      <c r="E166" s="119">
        <f t="shared" si="30"/>
        <v>0</v>
      </c>
      <c r="F166" s="236"/>
      <c r="G166" s="29">
        <f>+IF($I$165=0,"",(G165/$I$165))</f>
        <v>0.51165721487082549</v>
      </c>
      <c r="H166" s="119">
        <f>+IF($I$165=0,"",(H165/$I$165))</f>
        <v>0.48834278512917456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299</v>
      </c>
      <c r="C167" s="19">
        <f t="shared" ref="C167:E167" si="31">+N163</f>
        <v>484</v>
      </c>
      <c r="D167" s="19">
        <f t="shared" si="31"/>
        <v>842</v>
      </c>
      <c r="E167" s="122">
        <f t="shared" si="31"/>
        <v>0</v>
      </c>
      <c r="F167" s="235">
        <f>+SUM(B167:E167)</f>
        <v>1625</v>
      </c>
      <c r="G167" s="25">
        <f>Q163</f>
        <v>835</v>
      </c>
      <c r="H167" s="116">
        <f>R163</f>
        <v>790</v>
      </c>
      <c r="I167" s="235">
        <f>+SUM(G167:H167)</f>
        <v>1625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0.184</v>
      </c>
      <c r="C168" s="29">
        <f>+IF($F$167=0,"",(C167/$F$167))</f>
        <v>0.29784615384615387</v>
      </c>
      <c r="D168" s="29">
        <f>+IF($F$167=0,"",(D167/$F$167))</f>
        <v>0.51815384615384619</v>
      </c>
      <c r="E168" s="119">
        <f>+IF($F$167=0,"",(E167/$F$167))</f>
        <v>0</v>
      </c>
      <c r="F168" s="236"/>
      <c r="G168" s="29">
        <f>+IF($I$167=0,"",(G167/$I$167))</f>
        <v>0.51384615384615384</v>
      </c>
      <c r="H168" s="119">
        <f>+IF($I$167=0,"",(H167/$I$167))</f>
        <v>0.48615384615384616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232</v>
      </c>
      <c r="C169" s="19">
        <f t="shared" ref="C169:E169" si="32">+N164</f>
        <v>451</v>
      </c>
      <c r="D169" s="19">
        <f t="shared" si="32"/>
        <v>711</v>
      </c>
      <c r="E169" s="122">
        <f t="shared" si="32"/>
        <v>0</v>
      </c>
      <c r="F169" s="235">
        <f>+SUM(B169:E169)</f>
        <v>1394</v>
      </c>
      <c r="G169" s="25">
        <f>Q164</f>
        <v>732</v>
      </c>
      <c r="H169" s="116">
        <f>R164</f>
        <v>662</v>
      </c>
      <c r="I169" s="277">
        <f>+SUM(G169:H169)</f>
        <v>1394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0.16642754662840745</v>
      </c>
      <c r="C170" s="29">
        <f>+IF($F$169=0,"",(C169/$F$169))</f>
        <v>0.3235294117647059</v>
      </c>
      <c r="D170" s="29">
        <f>+IF($F$169=0,"",(D169/$F$169))</f>
        <v>0.51004304160688663</v>
      </c>
      <c r="E170" s="119">
        <f>+IF($F$169=0,"",(E169/$F$169))</f>
        <v>0</v>
      </c>
      <c r="F170" s="236"/>
      <c r="G170" s="29">
        <f>+IF($I$169=0,"",(G169/$I$169))</f>
        <v>0.52510760401721668</v>
      </c>
      <c r="H170" s="119">
        <f>+IF($I$169=0,"",(H169/$I$169))</f>
        <v>0.47489239598278338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167</v>
      </c>
      <c r="C171" s="19">
        <f t="shared" ref="C171:E171" si="33">+N165</f>
        <v>574</v>
      </c>
      <c r="D171" s="19">
        <f t="shared" si="33"/>
        <v>828</v>
      </c>
      <c r="E171" s="122">
        <f t="shared" si="33"/>
        <v>0</v>
      </c>
      <c r="F171" s="259">
        <f>+SUM(B171:E171)</f>
        <v>1569</v>
      </c>
      <c r="G171" s="19">
        <f>Q165</f>
        <v>816</v>
      </c>
      <c r="H171" s="122">
        <f>R165</f>
        <v>753</v>
      </c>
      <c r="I171" s="259">
        <f>+SUM(G171:H171)</f>
        <v>1569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0.1064372211599745</v>
      </c>
      <c r="C172" s="127">
        <f t="shared" ref="C172:E172" si="34">+IF($F$171=0,"",(C171/$F$171))</f>
        <v>0.36583811344805611</v>
      </c>
      <c r="D172" s="127">
        <f t="shared" si="34"/>
        <v>0.52772466539196938</v>
      </c>
      <c r="E172" s="125">
        <f t="shared" si="34"/>
        <v>0</v>
      </c>
      <c r="F172" s="260"/>
      <c r="G172" s="127">
        <f>+IF($I$171=0,"",(G171/$I$171))</f>
        <v>0.5200764818355641</v>
      </c>
      <c r="H172" s="125">
        <f>+IF($I$171=0,"",(H171/$I$171))</f>
        <v>0.47992351816443596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7</v>
      </c>
      <c r="C178" s="19">
        <f t="shared" ref="C178:G178" si="35">+N178</f>
        <v>103</v>
      </c>
      <c r="D178" s="19">
        <f t="shared" si="35"/>
        <v>1273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1383</v>
      </c>
      <c r="I178" s="21"/>
      <c r="J178" s="21"/>
      <c r="K178" s="3"/>
      <c r="L178" s="3"/>
      <c r="M178" s="3">
        <v>7</v>
      </c>
      <c r="N178" s="3">
        <v>103</v>
      </c>
      <c r="O178" s="43">
        <v>1273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5.0614605929139552E-3</v>
      </c>
      <c r="C179" s="30">
        <f t="shared" ref="C179:G179" si="36">+IF($H$178=0,"",(C178/$H$178))</f>
        <v>7.4475777295733916E-2</v>
      </c>
      <c r="D179" s="30">
        <f t="shared" si="36"/>
        <v>0.92046276211135214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7</v>
      </c>
      <c r="N179" s="3">
        <v>772</v>
      </c>
      <c r="O179" s="43">
        <v>680</v>
      </c>
      <c r="P179" s="43">
        <v>67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7</v>
      </c>
      <c r="C180" s="25">
        <f t="shared" ref="C180:G180" si="37">+N179</f>
        <v>772</v>
      </c>
      <c r="D180" s="25">
        <f t="shared" si="37"/>
        <v>680</v>
      </c>
      <c r="E180" s="25">
        <f t="shared" si="37"/>
        <v>67</v>
      </c>
      <c r="F180" s="25">
        <f t="shared" si="37"/>
        <v>0</v>
      </c>
      <c r="G180" s="116">
        <f t="shared" si="37"/>
        <v>0</v>
      </c>
      <c r="H180" s="235">
        <f>+SUM(B180:G180)</f>
        <v>1526</v>
      </c>
      <c r="I180" s="20"/>
      <c r="J180" s="20"/>
      <c r="K180" s="3"/>
      <c r="L180" s="3"/>
      <c r="M180" s="3">
        <v>3</v>
      </c>
      <c r="N180" s="3">
        <v>1084</v>
      </c>
      <c r="O180" s="43">
        <v>247</v>
      </c>
      <c r="P180" s="43">
        <v>233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4.5871559633027525E-3</v>
      </c>
      <c r="C181" s="29">
        <f t="shared" ref="C181:G181" si="38">+IF($H$180=0,"",(C180/$H$180))</f>
        <v>0.50589777195281782</v>
      </c>
      <c r="D181" s="29">
        <f t="shared" si="38"/>
        <v>0.44560943643512452</v>
      </c>
      <c r="E181" s="29">
        <f t="shared" si="38"/>
        <v>4.3905635648754916E-2</v>
      </c>
      <c r="F181" s="29">
        <f t="shared" si="38"/>
        <v>0</v>
      </c>
      <c r="G181" s="119">
        <f t="shared" si="38"/>
        <v>0</v>
      </c>
      <c r="H181" s="236"/>
      <c r="I181" s="20"/>
      <c r="J181" s="20"/>
      <c r="K181" s="3"/>
      <c r="L181" s="3"/>
      <c r="M181" s="3">
        <v>3</v>
      </c>
      <c r="N181" s="3">
        <v>1028</v>
      </c>
      <c r="O181" s="43">
        <v>534</v>
      </c>
      <c r="P181" s="43">
        <v>22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3</v>
      </c>
      <c r="C182" s="25">
        <f t="shared" ref="C182:G182" si="39">+N180</f>
        <v>1084</v>
      </c>
      <c r="D182" s="25">
        <f t="shared" si="39"/>
        <v>247</v>
      </c>
      <c r="E182" s="25">
        <f t="shared" si="39"/>
        <v>233</v>
      </c>
      <c r="F182" s="25">
        <f t="shared" si="39"/>
        <v>0</v>
      </c>
      <c r="G182" s="116">
        <f t="shared" si="39"/>
        <v>0</v>
      </c>
      <c r="H182" s="235">
        <f>+SUM(B182:G182)</f>
        <v>1567</v>
      </c>
      <c r="I182" s="20"/>
      <c r="J182" s="20"/>
      <c r="K182" s="3"/>
      <c r="L182" s="3"/>
      <c r="M182" s="3">
        <v>29</v>
      </c>
      <c r="N182" s="3">
        <v>1147</v>
      </c>
      <c r="O182" s="43">
        <v>225</v>
      </c>
      <c r="P182" s="43">
        <v>224</v>
      </c>
      <c r="Q182" s="43">
        <v>0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1.9144862795149968E-3</v>
      </c>
      <c r="C183" s="29">
        <f t="shared" ref="C183:G183" si="40">+IF($H$182=0,"",(C182/$H$182))</f>
        <v>0.69176770899808548</v>
      </c>
      <c r="D183" s="29">
        <f t="shared" si="40"/>
        <v>0.15762603701340142</v>
      </c>
      <c r="E183" s="29">
        <f t="shared" si="40"/>
        <v>0.14869176770899808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29</v>
      </c>
      <c r="N183" s="3">
        <v>963</v>
      </c>
      <c r="O183" s="43">
        <v>207</v>
      </c>
      <c r="P183" s="43">
        <v>195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3</v>
      </c>
      <c r="C184" s="25">
        <f t="shared" ref="C184:G184" si="41">+N181</f>
        <v>1028</v>
      </c>
      <c r="D184" s="25">
        <f t="shared" si="41"/>
        <v>534</v>
      </c>
      <c r="E184" s="25">
        <f t="shared" si="41"/>
        <v>22</v>
      </c>
      <c r="F184" s="25">
        <f t="shared" si="41"/>
        <v>0</v>
      </c>
      <c r="G184" s="116">
        <f t="shared" si="41"/>
        <v>0</v>
      </c>
      <c r="H184" s="235">
        <f>+SUM(B184:G184)</f>
        <v>1587</v>
      </c>
      <c r="I184" s="20"/>
      <c r="J184" s="20"/>
      <c r="K184" s="20"/>
      <c r="L184" s="20"/>
      <c r="M184" s="3">
        <v>44</v>
      </c>
      <c r="N184" s="3">
        <v>1113</v>
      </c>
      <c r="O184" s="43">
        <v>162</v>
      </c>
      <c r="P184" s="43">
        <v>250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1.890359168241966E-3</v>
      </c>
      <c r="C185" s="29">
        <f t="shared" ref="C185:G185" si="42">+IF($H$184=0,"",(C184/$H$184))</f>
        <v>0.64776307498424701</v>
      </c>
      <c r="D185" s="29">
        <f t="shared" si="42"/>
        <v>0.33648393194706994</v>
      </c>
      <c r="E185" s="29">
        <f t="shared" si="42"/>
        <v>1.3862633900441084E-2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29</v>
      </c>
      <c r="C186" s="25">
        <f t="shared" ref="C186:G186" si="43">N182</f>
        <v>1147</v>
      </c>
      <c r="D186" s="25">
        <f t="shared" si="43"/>
        <v>225</v>
      </c>
      <c r="E186" s="25">
        <f t="shared" si="43"/>
        <v>224</v>
      </c>
      <c r="F186" s="25">
        <f t="shared" si="43"/>
        <v>0</v>
      </c>
      <c r="G186" s="116">
        <f t="shared" si="43"/>
        <v>0</v>
      </c>
      <c r="H186" s="235">
        <f>+SUM(B186:G186)</f>
        <v>1625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1.7846153846153845E-2</v>
      </c>
      <c r="C187" s="29">
        <f t="shared" si="44"/>
        <v>0.7058461538461539</v>
      </c>
      <c r="D187" s="29">
        <f t="shared" si="44"/>
        <v>0.13846153846153847</v>
      </c>
      <c r="E187" s="29">
        <f t="shared" si="44"/>
        <v>0.13784615384615384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29</v>
      </c>
      <c r="C188" s="25">
        <f t="shared" ref="C188:G188" si="45">N183</f>
        <v>963</v>
      </c>
      <c r="D188" s="25">
        <f t="shared" si="45"/>
        <v>207</v>
      </c>
      <c r="E188" s="25">
        <f t="shared" si="45"/>
        <v>195</v>
      </c>
      <c r="F188" s="25">
        <f t="shared" si="45"/>
        <v>0</v>
      </c>
      <c r="G188" s="116">
        <f t="shared" si="45"/>
        <v>0</v>
      </c>
      <c r="H188" s="235">
        <f>+SUM(B188:G188)</f>
        <v>1394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2.0803443328550931E-2</v>
      </c>
      <c r="C189" s="29">
        <f t="shared" si="46"/>
        <v>0.69081779053084647</v>
      </c>
      <c r="D189" s="29">
        <f t="shared" si="46"/>
        <v>0.14849354375896701</v>
      </c>
      <c r="E189" s="29">
        <f t="shared" si="46"/>
        <v>0.13988522238163559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44</v>
      </c>
      <c r="C190" s="25">
        <f t="shared" ref="C190:G190" si="47">N184</f>
        <v>1113</v>
      </c>
      <c r="D190" s="25">
        <f t="shared" si="47"/>
        <v>162</v>
      </c>
      <c r="E190" s="25">
        <f t="shared" si="47"/>
        <v>250</v>
      </c>
      <c r="F190" s="25">
        <f t="shared" si="47"/>
        <v>0</v>
      </c>
      <c r="G190" s="116">
        <f t="shared" si="47"/>
        <v>0</v>
      </c>
      <c r="H190" s="235">
        <f>+SUM(B190:G190)</f>
        <v>1569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2.8043339706819631E-2</v>
      </c>
      <c r="C191" s="127">
        <f>+IF($H$190=0,"",(C190/$H$190))</f>
        <v>0.70936902485659659</v>
      </c>
      <c r="D191" s="127">
        <f t="shared" ref="D191:G191" si="48">+IF($H$190=0,"",(D190/$H$190))</f>
        <v>0.10325047801147227</v>
      </c>
      <c r="E191" s="127">
        <f t="shared" si="48"/>
        <v>0.15933715742511154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264</v>
      </c>
      <c r="D197" s="15">
        <v>232</v>
      </c>
      <c r="E197" s="15">
        <v>187</v>
      </c>
      <c r="F197" s="15">
        <v>204</v>
      </c>
      <c r="G197" s="15">
        <v>159</v>
      </c>
      <c r="H197" s="28">
        <v>42</v>
      </c>
      <c r="I197" s="28">
        <v>157</v>
      </c>
      <c r="J197" s="33">
        <v>168</v>
      </c>
      <c r="K197" s="33">
        <v>133</v>
      </c>
      <c r="L197" s="33">
        <v>226</v>
      </c>
      <c r="M197" s="70">
        <v>158</v>
      </c>
      <c r="AK197" s="1"/>
    </row>
    <row r="198" spans="1:37" ht="18.75" x14ac:dyDescent="0.25">
      <c r="A198" s="233" t="s">
        <v>4</v>
      </c>
      <c r="B198" s="234"/>
      <c r="C198" s="69">
        <v>870</v>
      </c>
      <c r="D198" s="15">
        <v>807</v>
      </c>
      <c r="E198" s="15">
        <v>908</v>
      </c>
      <c r="F198" s="15">
        <v>1056</v>
      </c>
      <c r="G198" s="15">
        <v>888</v>
      </c>
      <c r="H198" s="28">
        <v>679</v>
      </c>
      <c r="I198" s="28">
        <v>1121</v>
      </c>
      <c r="J198" s="33">
        <v>1243</v>
      </c>
      <c r="K198" s="33">
        <v>1242</v>
      </c>
      <c r="L198" s="33">
        <v>1393</v>
      </c>
      <c r="M198" s="70">
        <v>1504</v>
      </c>
      <c r="AK198" s="1"/>
    </row>
    <row r="199" spans="1:37" ht="18.75" x14ac:dyDescent="0.25">
      <c r="A199" s="233" t="s">
        <v>5</v>
      </c>
      <c r="B199" s="234"/>
      <c r="C199" s="69">
        <v>7353</v>
      </c>
      <c r="D199" s="15">
        <v>4455</v>
      </c>
      <c r="E199" s="15">
        <v>3250</v>
      </c>
      <c r="F199" s="15">
        <v>1978</v>
      </c>
      <c r="G199" s="15">
        <v>2315</v>
      </c>
      <c r="H199" s="28">
        <v>703</v>
      </c>
      <c r="I199" s="28">
        <v>2223</v>
      </c>
      <c r="J199" s="33">
        <v>2259</v>
      </c>
      <c r="K199" s="33">
        <v>1971</v>
      </c>
      <c r="L199" s="33">
        <v>2561</v>
      </c>
      <c r="M199" s="70">
        <v>2661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22</v>
      </c>
      <c r="E200" s="15">
        <v>12</v>
      </c>
      <c r="F200" s="15">
        <v>1015</v>
      </c>
      <c r="G200" s="15">
        <v>1453</v>
      </c>
      <c r="H200" s="28">
        <v>2517</v>
      </c>
      <c r="I200" s="28">
        <v>2432</v>
      </c>
      <c r="J200" s="33">
        <v>2395</v>
      </c>
      <c r="K200" s="33">
        <v>2950</v>
      </c>
      <c r="L200" s="33">
        <v>2440</v>
      </c>
      <c r="M200" s="70">
        <v>2004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8487</v>
      </c>
      <c r="D202" s="158">
        <f t="shared" si="49"/>
        <v>5516</v>
      </c>
      <c r="E202" s="158">
        <f t="shared" si="49"/>
        <v>4357</v>
      </c>
      <c r="F202" s="158">
        <f t="shared" si="49"/>
        <v>4253</v>
      </c>
      <c r="G202" s="158">
        <f t="shared" si="49"/>
        <v>4815</v>
      </c>
      <c r="H202" s="158">
        <f t="shared" si="49"/>
        <v>3941</v>
      </c>
      <c r="I202" s="158">
        <f t="shared" si="49"/>
        <v>5933</v>
      </c>
      <c r="J202" s="158">
        <f t="shared" si="49"/>
        <v>6065</v>
      </c>
      <c r="K202" s="158">
        <f t="shared" ref="K202:L202" si="50">+SUM(K196:K201)</f>
        <v>6296</v>
      </c>
      <c r="L202" s="158">
        <f t="shared" si="50"/>
        <v>6620</v>
      </c>
      <c r="M202" s="179">
        <f>+SUM(M196:M201)</f>
        <v>6327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>
        <v>0.56818181818181823</v>
      </c>
      <c r="E209" s="187"/>
      <c r="F209" s="186">
        <v>0.29268292682926828</v>
      </c>
      <c r="G209" s="187"/>
      <c r="H209" s="186">
        <v>0.62987012987012991</v>
      </c>
      <c r="I209" s="186"/>
      <c r="J209" s="194">
        <v>0.56886227544910184</v>
      </c>
      <c r="K209" s="202"/>
      <c r="L209" s="186">
        <v>0.6742424242424242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>
        <v>0.5859872611464968</v>
      </c>
      <c r="E210" s="187"/>
      <c r="F210" s="186">
        <v>0.70833333333333337</v>
      </c>
      <c r="G210" s="187"/>
      <c r="H210" s="186">
        <v>0.71312949640287771</v>
      </c>
      <c r="I210" s="186"/>
      <c r="J210" s="194">
        <v>0.71046228710462289</v>
      </c>
      <c r="K210" s="202"/>
      <c r="L210" s="186">
        <v>0.74473257698541329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>
        <v>0.97487437185929648</v>
      </c>
      <c r="E211" s="187"/>
      <c r="F211" s="186">
        <v>0.95695839311334285</v>
      </c>
      <c r="G211" s="187"/>
      <c r="H211" s="186">
        <v>0.96834011759384897</v>
      </c>
      <c r="I211" s="186"/>
      <c r="J211" s="194">
        <v>0.96304541406945676</v>
      </c>
      <c r="K211" s="202"/>
      <c r="L211" s="186">
        <v>0.96215655780196996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>
        <v>1</v>
      </c>
      <c r="I212" s="186"/>
      <c r="J212" s="194" t="s">
        <v>66</v>
      </c>
      <c r="K212" s="202"/>
      <c r="L212" s="186">
        <v>1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>
        <v>0.99600798403193613</v>
      </c>
      <c r="E213" s="187"/>
      <c r="F213" s="186">
        <v>0.99722001588562348</v>
      </c>
      <c r="G213" s="187"/>
      <c r="H213" s="186">
        <v>0.99300986842105265</v>
      </c>
      <c r="I213" s="186"/>
      <c r="J213" s="194">
        <v>0.9849686847599165</v>
      </c>
      <c r="K213" s="202"/>
      <c r="L213" s="186">
        <v>0.9884745762711864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128</v>
      </c>
      <c r="E220" s="187"/>
      <c r="F220" s="193" t="s">
        <v>128</v>
      </c>
      <c r="G220" s="187"/>
      <c r="H220" s="193" t="s">
        <v>128</v>
      </c>
      <c r="I220" s="187"/>
      <c r="J220" s="193" t="s">
        <v>128</v>
      </c>
      <c r="K220" s="187"/>
      <c r="L220" s="193" t="s">
        <v>128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123</v>
      </c>
      <c r="E221" s="187"/>
      <c r="F221" s="193" t="s">
        <v>124</v>
      </c>
      <c r="G221" s="187"/>
      <c r="H221" s="193" t="s">
        <v>123</v>
      </c>
      <c r="I221" s="187"/>
      <c r="J221" s="193" t="s">
        <v>123</v>
      </c>
      <c r="K221" s="187"/>
      <c r="L221" s="193" t="s">
        <v>123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129</v>
      </c>
      <c r="E222" s="187"/>
      <c r="F222" s="193" t="s">
        <v>130</v>
      </c>
      <c r="G222" s="187"/>
      <c r="H222" s="193" t="s">
        <v>129</v>
      </c>
      <c r="I222" s="187"/>
      <c r="J222" s="193" t="s">
        <v>129</v>
      </c>
      <c r="K222" s="187"/>
      <c r="L222" s="193" t="s">
        <v>129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131</v>
      </c>
      <c r="I223" s="187"/>
      <c r="J223" s="193" t="s">
        <v>66</v>
      </c>
      <c r="K223" s="187"/>
      <c r="L223" s="193" t="s">
        <v>131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130</v>
      </c>
      <c r="E224" s="187"/>
      <c r="F224" s="193" t="s">
        <v>132</v>
      </c>
      <c r="G224" s="187"/>
      <c r="H224" s="193" t="s">
        <v>130</v>
      </c>
      <c r="I224" s="187"/>
      <c r="J224" s="193" t="s">
        <v>130</v>
      </c>
      <c r="K224" s="187"/>
      <c r="L224" s="193" t="s">
        <v>130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2023-09-02T07:43:10Z</dcterms:modified>
</cp:coreProperties>
</file>