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9E413A0B-1A12-43DA-B6E6-A4618AFAB44F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<sst xmlns="http://schemas.openxmlformats.org/spreadsheetml/2006/main" count="240" uniqueCount="133">
  <si>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</si>
  <si>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</si>
  <si>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</si>
  <si>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</si>
  <si>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</si>
  <si>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</si>
  <si>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</si>
  <si>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</si>
  <si>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</si>
  <si>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</si>
  <si>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</si>
  <si>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</si>
  <si>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</si>
  <si>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</si>
  <si>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</si>
  <si>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</si>
  <si>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</si>
  <si>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</si>
  <si>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</si>
  <si>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</si>
  <si>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</si>
  <si>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</si>
  <si>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</si>
  <si>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</si>
  <si>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</si>
  <si>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</si>
  <si>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</si>
  <si>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</si>
  <si>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</si>
  <si>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</si>
  <si>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</si>
  <si>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</si>
  <si>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</si>
  <si>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</si>
  <si>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</si>
  <si>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</si>
  <si>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</si>
  <si>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</si>
  <si>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</si>
  <si>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</si>
  <si>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</si>
  <si>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</si>
  <si>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</si>
  <si>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</si>
  <si>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</si>
  <si>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</si>
  <si>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</si>
  <si>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</si>
  <si>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</si>
  <si>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</si>
  <si>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</si>
  <si>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</si>
  <si>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</si>
  <si>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</si>
  <si>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</si>
  <si>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</si>
  <si>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</si>
  <si>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</si>
  <si>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</si>
  <si>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</si>
  <si>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</si>
  <si>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</si>
  <si>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</si>
  <si>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</si>
  <si>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</si>
  <si>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</si>
  <si>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</si>
  <si>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</si>
  <si>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</si>
  <si>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</si>
  <si>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</si>
  <si>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</si>
  <si>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</si>
  <si>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</si>
  <si>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</si>
  <si>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</si>
  <si>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</si>
  <si>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</si>
  <si>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</si>
  <si>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</si>
  <si>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</si>
  <si>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</si>
  <si>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</si>
  <si>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</si>
  <si>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</si>
  <si>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</si>
  <si>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</si>
  <si>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</si>
  <si>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</si>
  <si>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</si>
  <si>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</si>
  <si>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</si>
  <si>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</si>
  <si>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</si>
  <si>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</si>
  <si>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</si>
  <si>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</si>
  <si>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</si>
  <si>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</si>
  <si>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</si>
  <si>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</si>
  <si>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</si>
  <si>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</si>
  <si>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</si>
  <si>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</si>
  <si>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</si>
  <si>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</si>
  <si>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</si>
  <si>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</si>
  <si>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</si>
  <si>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</si>
  <si>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</si>
  <si>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</si>
  <si>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</si>
  <si>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</si>
  <si>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</si>
  <si>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</si>
  <si>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</si>
  <si>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</si>
  <si>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</si>
  <si>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</si>
  <si>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</si>
  <si>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</si>
  <si>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U</t>
  </si>
  <si>
    <t>Entre 3,5 y 4 SMMLV</t>
  </si>
  <si>
    <t>Entre 4 y 4,5 SMMLV</t>
  </si>
  <si>
    <t>Entre 2 y 2 ,5 SMMLV</t>
  </si>
  <si>
    <t>SI</t>
  </si>
  <si>
    <t>Entre 1,5 y 2 SMMLV</t>
  </si>
  <si>
    <t>Entre 2,5 y 3 SMMLV</t>
  </si>
  <si>
    <t>Entre 1 y 1,5 SMMLV</t>
  </si>
  <si>
    <t>UNIVERSIDAD MANUELA BELTRAN-UMB-</t>
  </si>
  <si>
    <t>Entre 3 y 3,5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</si>
</sst>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UNIVERSIDAD MANUELA BELTRAN-UMB-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131</v>
      </c>
      <c r="B11" s="3" t="s">
        <v>122</v>
      </c>
      <c r="C11" s="3" t="s">
        <v>123</v>
      </c>
      <c r="D11" s="3">
        <v>2</v>
      </c>
      <c r="E11" s="3" t="s">
        <v>127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UNIVERSIDAD</v>
      </c>
      <c r="D13" s="5"/>
      <c r="E13" s="4"/>
      <c r="F13" s="5"/>
      <c r="G13" s="6">
        <f>+D11</f>
        <v>2</v>
      </c>
      <c r="H13" s="4"/>
      <c r="I13" s="6" t="str">
        <f>+E11</f>
        <v>SI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UNIVERSIDAD MANUELA BELTRAN-UMB-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6298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5727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>
        <f>+M33</f>
        <v>571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82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2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>
        <f>F101</f>
        <v>0.10194950463406839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>
        <v>0.79897435897435898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7092</v>
      </c>
      <c r="D32" s="56">
        <v>7764</v>
      </c>
      <c r="E32" s="56">
        <v>7874</v>
      </c>
      <c r="F32" s="56">
        <v>8302</v>
      </c>
      <c r="G32" s="56">
        <v>8411</v>
      </c>
      <c r="H32" s="57">
        <v>7929</v>
      </c>
      <c r="I32" s="57">
        <v>8146</v>
      </c>
      <c r="J32" s="58">
        <v>7411</v>
      </c>
      <c r="K32" s="58">
        <v>7164</v>
      </c>
      <c r="L32" s="58">
        <v>5699</v>
      </c>
      <c r="M32" s="61">
        <v>5727</v>
      </c>
    </row>
    <row r="33" spans="1:14" ht="18.75" x14ac:dyDescent="0.25">
      <c r="A33" s="245" t="s">
        <v>24</v>
      </c>
      <c r="B33" s="246"/>
      <c r="C33" s="60">
        <v>142</v>
      </c>
      <c r="D33" s="12">
        <v>154</v>
      </c>
      <c r="E33" s="12">
        <v>899</v>
      </c>
      <c r="F33" s="12">
        <v>1009</v>
      </c>
      <c r="G33" s="12">
        <v>1125</v>
      </c>
      <c r="H33" s="27">
        <v>1106</v>
      </c>
      <c r="I33" s="27">
        <v>1292</v>
      </c>
      <c r="J33" s="32">
        <v>1097</v>
      </c>
      <c r="K33" s="32">
        <v>961</v>
      </c>
      <c r="L33" s="32">
        <v>616</v>
      </c>
      <c r="M33" s="62">
        <v>571</v>
      </c>
    </row>
    <row r="34" spans="1:14" ht="19.5" thickBot="1" x14ac:dyDescent="0.3">
      <c r="A34" s="249" t="s">
        <v>8</v>
      </c>
      <c r="B34" s="250"/>
      <c r="C34" s="171">
        <f>+SUM(C32:C33)</f>
        <v>7234</v>
      </c>
      <c r="D34" s="172">
        <f t="shared" ref="D34:H34" si="0">+SUM(D32:D33)</f>
        <v>7918</v>
      </c>
      <c r="E34" s="172">
        <f t="shared" si="0"/>
        <v>8773</v>
      </c>
      <c r="F34" s="172">
        <f t="shared" si="0"/>
        <v>9311</v>
      </c>
      <c r="G34" s="172">
        <f t="shared" si="0"/>
        <v>9536</v>
      </c>
      <c r="H34" s="175">
        <f t="shared" si="0"/>
        <v>9035</v>
      </c>
      <c r="I34" s="175">
        <f>+SUM(I32:I33)</f>
        <v>9438</v>
      </c>
      <c r="J34" s="166">
        <f>+SUM(J32:J33)</f>
        <v>8508</v>
      </c>
      <c r="K34" s="166">
        <f>+SUM(K32:K33)</f>
        <v>8125</v>
      </c>
      <c r="L34" s="166">
        <f>+SUM(L32:L33)</f>
        <v>6315</v>
      </c>
      <c r="M34" s="167">
        <f>+SUM(M32:M33)</f>
        <v>6298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195</v>
      </c>
      <c r="G39" s="64">
        <v>265</v>
      </c>
      <c r="H39" s="65">
        <v>414</v>
      </c>
      <c r="I39" s="65">
        <v>338</v>
      </c>
      <c r="J39" s="66">
        <v>356</v>
      </c>
      <c r="K39" s="66">
        <v>405</v>
      </c>
      <c r="L39" s="66">
        <v>113</v>
      </c>
      <c r="M39" s="68">
        <v>196</v>
      </c>
      <c r="N39" s="42"/>
    </row>
    <row r="40" spans="1:14" ht="18.75" x14ac:dyDescent="0.25">
      <c r="A40" s="233" t="s">
        <v>3</v>
      </c>
      <c r="B40" s="234"/>
      <c r="C40" s="69">
        <v>430</v>
      </c>
      <c r="D40" s="15">
        <v>572</v>
      </c>
      <c r="E40" s="15">
        <v>613</v>
      </c>
      <c r="F40" s="15">
        <v>800</v>
      </c>
      <c r="G40" s="15">
        <v>777</v>
      </c>
      <c r="H40" s="28">
        <v>649</v>
      </c>
      <c r="I40" s="28">
        <v>660</v>
      </c>
      <c r="J40" s="33">
        <v>542</v>
      </c>
      <c r="K40" s="33">
        <v>537</v>
      </c>
      <c r="L40" s="33">
        <v>379</v>
      </c>
      <c r="M40" s="70">
        <v>426</v>
      </c>
      <c r="N40" s="42"/>
    </row>
    <row r="41" spans="1:14" ht="18.75" x14ac:dyDescent="0.25">
      <c r="A41" s="233" t="s">
        <v>4</v>
      </c>
      <c r="B41" s="234"/>
      <c r="C41" s="69">
        <v>6662</v>
      </c>
      <c r="D41" s="15">
        <v>7192</v>
      </c>
      <c r="E41" s="15">
        <v>7261</v>
      </c>
      <c r="F41" s="15">
        <v>7307</v>
      </c>
      <c r="G41" s="15">
        <v>7369</v>
      </c>
      <c r="H41" s="28">
        <v>6866</v>
      </c>
      <c r="I41" s="28">
        <v>7148</v>
      </c>
      <c r="J41" s="33">
        <v>6513</v>
      </c>
      <c r="K41" s="33">
        <v>6222</v>
      </c>
      <c r="L41" s="33">
        <v>5207</v>
      </c>
      <c r="M41" s="70">
        <v>5105</v>
      </c>
      <c r="N41" s="42"/>
    </row>
    <row r="42" spans="1:14" ht="18.75" x14ac:dyDescent="0.25">
      <c r="A42" s="233" t="s">
        <v>5</v>
      </c>
      <c r="B42" s="234"/>
      <c r="C42" s="69">
        <v>142</v>
      </c>
      <c r="D42" s="15">
        <v>154</v>
      </c>
      <c r="E42" s="15">
        <v>791</v>
      </c>
      <c r="F42" s="15">
        <v>829</v>
      </c>
      <c r="G42" s="15">
        <v>937</v>
      </c>
      <c r="H42" s="28">
        <v>936</v>
      </c>
      <c r="I42" s="28">
        <v>1023</v>
      </c>
      <c r="J42" s="33">
        <v>880</v>
      </c>
      <c r="K42" s="33">
        <v>792</v>
      </c>
      <c r="L42" s="33">
        <v>549</v>
      </c>
      <c r="M42" s="70">
        <v>480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108</v>
      </c>
      <c r="F43" s="15">
        <v>180</v>
      </c>
      <c r="G43" s="15">
        <v>188</v>
      </c>
      <c r="H43" s="28">
        <v>170</v>
      </c>
      <c r="I43" s="28">
        <v>269</v>
      </c>
      <c r="J43" s="33">
        <v>217</v>
      </c>
      <c r="K43" s="33">
        <v>169</v>
      </c>
      <c r="L43" s="33">
        <v>67</v>
      </c>
      <c r="M43" s="70">
        <v>79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12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7234</v>
      </c>
      <c r="D45" s="172">
        <f t="shared" ref="D45:I45" si="1">+SUM(D39:D44)</f>
        <v>7918</v>
      </c>
      <c r="E45" s="172">
        <f t="shared" si="1"/>
        <v>8773</v>
      </c>
      <c r="F45" s="172">
        <f t="shared" si="1"/>
        <v>9311</v>
      </c>
      <c r="G45" s="172">
        <f t="shared" si="1"/>
        <v>9536</v>
      </c>
      <c r="H45" s="175">
        <f t="shared" si="1"/>
        <v>9035</v>
      </c>
      <c r="I45" s="175">
        <f t="shared" si="1"/>
        <v>9438</v>
      </c>
      <c r="J45" s="166">
        <f>+SUM(J39:J44)</f>
        <v>8508</v>
      </c>
      <c r="K45" s="166">
        <f>+SUM(K39:K44)</f>
        <v>8125</v>
      </c>
      <c r="L45" s="166">
        <f>+SUM(L39:L44)</f>
        <v>6315</v>
      </c>
      <c r="M45" s="167">
        <f>+SUM(M39:M44)</f>
        <v>6298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27</v>
      </c>
      <c r="F51" s="15">
        <v>54</v>
      </c>
      <c r="G51" s="15">
        <v>68</v>
      </c>
      <c r="H51" s="28">
        <v>70</v>
      </c>
      <c r="I51" s="28">
        <v>91</v>
      </c>
      <c r="J51" s="33">
        <v>85</v>
      </c>
      <c r="K51" s="33">
        <v>86</v>
      </c>
      <c r="L51" s="33">
        <v>63</v>
      </c>
      <c r="M51" s="70">
        <v>84</v>
      </c>
    </row>
    <row r="52" spans="1:13" ht="18.75" x14ac:dyDescent="0.25">
      <c r="A52" s="279" t="s">
        <v>27</v>
      </c>
      <c r="B52" s="280"/>
      <c r="C52" s="69">
        <v>75</v>
      </c>
      <c r="D52" s="15">
        <v>121</v>
      </c>
      <c r="E52" s="15">
        <v>243</v>
      </c>
      <c r="F52" s="15">
        <v>366</v>
      </c>
      <c r="G52" s="15">
        <v>494</v>
      </c>
      <c r="H52" s="28">
        <v>580</v>
      </c>
      <c r="I52" s="28">
        <v>493</v>
      </c>
      <c r="J52" s="33">
        <v>400</v>
      </c>
      <c r="K52" s="33">
        <v>328</v>
      </c>
      <c r="L52" s="33">
        <v>205</v>
      </c>
      <c r="M52" s="70">
        <v>130</v>
      </c>
    </row>
    <row r="53" spans="1:13" ht="18.75" x14ac:dyDescent="0.25">
      <c r="A53" s="279" t="s">
        <v>47</v>
      </c>
      <c r="B53" s="280"/>
      <c r="C53" s="69">
        <v>2912</v>
      </c>
      <c r="D53" s="15">
        <v>3025</v>
      </c>
      <c r="E53" s="15">
        <v>3561</v>
      </c>
      <c r="F53" s="15">
        <v>3429</v>
      </c>
      <c r="G53" s="15">
        <v>3415</v>
      </c>
      <c r="H53" s="28">
        <v>3404</v>
      </c>
      <c r="I53" s="28">
        <v>3818</v>
      </c>
      <c r="J53" s="33">
        <v>3584</v>
      </c>
      <c r="K53" s="33">
        <v>3479</v>
      </c>
      <c r="L53" s="33">
        <v>3006</v>
      </c>
      <c r="M53" s="70">
        <v>2881</v>
      </c>
    </row>
    <row r="54" spans="1:13" ht="18.75" x14ac:dyDescent="0.25">
      <c r="A54" s="279" t="s">
        <v>48</v>
      </c>
      <c r="B54" s="280"/>
      <c r="C54" s="69">
        <v>1737</v>
      </c>
      <c r="D54" s="15">
        <v>2086</v>
      </c>
      <c r="E54" s="15">
        <v>2195</v>
      </c>
      <c r="F54" s="15">
        <v>2151</v>
      </c>
      <c r="G54" s="15">
        <v>2159</v>
      </c>
      <c r="H54" s="28">
        <v>1901</v>
      </c>
      <c r="I54" s="28">
        <v>1935</v>
      </c>
      <c r="J54" s="33">
        <v>1682</v>
      </c>
      <c r="K54" s="33">
        <v>1572</v>
      </c>
      <c r="L54" s="33">
        <v>1255</v>
      </c>
      <c r="M54" s="70">
        <v>1135</v>
      </c>
    </row>
    <row r="55" spans="1:13" ht="18.75" x14ac:dyDescent="0.25">
      <c r="A55" s="279" t="s">
        <v>59</v>
      </c>
      <c r="B55" s="280"/>
      <c r="C55" s="69">
        <v>14</v>
      </c>
      <c r="D55" s="15">
        <v>9</v>
      </c>
      <c r="E55" s="15">
        <v>9</v>
      </c>
      <c r="F55" s="15">
        <v>570</v>
      </c>
      <c r="G55" s="15">
        <v>791</v>
      </c>
      <c r="H55" s="28">
        <v>850</v>
      </c>
      <c r="I55" s="28">
        <v>804</v>
      </c>
      <c r="J55" s="33">
        <v>768</v>
      </c>
      <c r="K55" s="33">
        <v>766</v>
      </c>
      <c r="L55" s="33">
        <v>307</v>
      </c>
      <c r="M55" s="70">
        <v>408</v>
      </c>
    </row>
    <row r="56" spans="1:13" ht="18.75" x14ac:dyDescent="0.25">
      <c r="A56" s="279" t="s">
        <v>49</v>
      </c>
      <c r="B56" s="280"/>
      <c r="C56" s="69">
        <v>2496</v>
      </c>
      <c r="D56" s="15">
        <v>2677</v>
      </c>
      <c r="E56" s="15">
        <v>2738</v>
      </c>
      <c r="F56" s="15">
        <v>2741</v>
      </c>
      <c r="G56" s="15">
        <v>2609</v>
      </c>
      <c r="H56" s="28">
        <v>2230</v>
      </c>
      <c r="I56" s="28">
        <v>2280</v>
      </c>
      <c r="J56" s="33">
        <v>1978</v>
      </c>
      <c r="K56" s="33">
        <v>1886</v>
      </c>
      <c r="L56" s="33">
        <v>1456</v>
      </c>
      <c r="M56" s="70">
        <v>1540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17</v>
      </c>
      <c r="J57" s="33">
        <v>11</v>
      </c>
      <c r="K57" s="33">
        <v>8</v>
      </c>
      <c r="L57" s="33">
        <v>11</v>
      </c>
      <c r="M57" s="70">
        <v>15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12</v>
      </c>
      <c r="M58" s="74">
        <v>105</v>
      </c>
    </row>
    <row r="59" spans="1:13" ht="19.5" thickBot="1" x14ac:dyDescent="0.3">
      <c r="A59" s="249" t="s">
        <v>8</v>
      </c>
      <c r="B59" s="250"/>
      <c r="C59" s="174">
        <f>+SUM(C50:C58)</f>
        <v>7234</v>
      </c>
      <c r="D59" s="172">
        <f>+SUM(D50:D58)</f>
        <v>7918</v>
      </c>
      <c r="E59" s="172">
        <f t="shared" ref="E59:L59" si="2">+SUM(E50:E58)</f>
        <v>8773</v>
      </c>
      <c r="F59" s="172">
        <f t="shared" si="2"/>
        <v>9311</v>
      </c>
      <c r="G59" s="172">
        <f t="shared" si="2"/>
        <v>9536</v>
      </c>
      <c r="H59" s="172">
        <f t="shared" si="2"/>
        <v>9035</v>
      </c>
      <c r="I59" s="172">
        <f t="shared" si="2"/>
        <v>9438</v>
      </c>
      <c r="J59" s="172">
        <f t="shared" si="2"/>
        <v>8508</v>
      </c>
      <c r="K59" s="172">
        <f t="shared" si="2"/>
        <v>8125</v>
      </c>
      <c r="L59" s="172">
        <f t="shared" si="2"/>
        <v>6315</v>
      </c>
      <c r="M59" s="167">
        <f>+SUM(M50:M58)</f>
        <v>6298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492</v>
      </c>
      <c r="H65" s="33">
        <v>575</v>
      </c>
      <c r="I65" s="33">
        <v>486</v>
      </c>
      <c r="J65" s="33">
        <v>391</v>
      </c>
      <c r="K65" s="32">
        <v>325</v>
      </c>
      <c r="L65" s="32">
        <v>202</v>
      </c>
      <c r="M65" s="62">
        <v>139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443</v>
      </c>
      <c r="H66" s="33">
        <v>399</v>
      </c>
      <c r="I66" s="33">
        <v>411</v>
      </c>
      <c r="J66" s="33">
        <v>363</v>
      </c>
      <c r="K66" s="32">
        <v>341</v>
      </c>
      <c r="L66" s="32">
        <v>289</v>
      </c>
      <c r="M66" s="62">
        <v>333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814</v>
      </c>
      <c r="H67" s="33">
        <v>747</v>
      </c>
      <c r="I67" s="33">
        <v>820</v>
      </c>
      <c r="J67" s="33">
        <v>739</v>
      </c>
      <c r="K67" s="32">
        <v>715</v>
      </c>
      <c r="L67" s="32">
        <v>564</v>
      </c>
      <c r="M67" s="62">
        <v>433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1595</v>
      </c>
      <c r="H68" s="33">
        <v>1423</v>
      </c>
      <c r="I68" s="33">
        <v>1425</v>
      </c>
      <c r="J68" s="33">
        <v>1242</v>
      </c>
      <c r="K68" s="32">
        <v>1143</v>
      </c>
      <c r="L68" s="32">
        <v>702</v>
      </c>
      <c r="M68" s="62">
        <v>731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226</v>
      </c>
      <c r="H70" s="33">
        <v>235</v>
      </c>
      <c r="I70" s="33">
        <v>354</v>
      </c>
      <c r="J70" s="33">
        <v>399</v>
      </c>
      <c r="K70" s="32">
        <v>474</v>
      </c>
      <c r="L70" s="32">
        <v>372</v>
      </c>
      <c r="M70" s="62">
        <v>508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2416</v>
      </c>
      <c r="H71" s="33">
        <v>2022</v>
      </c>
      <c r="I71" s="33">
        <v>1957</v>
      </c>
      <c r="J71" s="33">
        <v>1601</v>
      </c>
      <c r="K71" s="32">
        <v>1430</v>
      </c>
      <c r="L71" s="32">
        <v>1092</v>
      </c>
      <c r="M71" s="62">
        <v>1080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3415</v>
      </c>
      <c r="H73" s="33">
        <v>3404</v>
      </c>
      <c r="I73" s="33">
        <v>3835</v>
      </c>
      <c r="J73" s="33">
        <v>3595</v>
      </c>
      <c r="K73" s="32">
        <v>3487</v>
      </c>
      <c r="L73" s="32">
        <v>3026</v>
      </c>
      <c r="M73" s="62">
        <v>2950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135</v>
      </c>
      <c r="H74" s="33">
        <v>230</v>
      </c>
      <c r="I74" s="33">
        <v>150</v>
      </c>
      <c r="J74" s="33">
        <v>178</v>
      </c>
      <c r="K74" s="32">
        <v>210</v>
      </c>
      <c r="L74" s="32">
        <v>68</v>
      </c>
      <c r="M74" s="62">
        <v>124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9536</v>
      </c>
      <c r="H76" s="172">
        <f t="shared" si="3"/>
        <v>9035</v>
      </c>
      <c r="I76" s="172">
        <f t="shared" ref="I76:M76" si="4">+SUM(I64:I75)</f>
        <v>9438</v>
      </c>
      <c r="J76" s="172">
        <f t="shared" si="4"/>
        <v>8508</v>
      </c>
      <c r="K76" s="172">
        <f t="shared" si="4"/>
        <v>8125</v>
      </c>
      <c r="L76" s="172">
        <f t="shared" si="4"/>
        <v>6315</v>
      </c>
      <c r="M76" s="173">
        <f t="shared" si="4"/>
        <v>6298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7234</v>
      </c>
      <c r="D82" s="84">
        <v>7918</v>
      </c>
      <c r="E82" s="84">
        <v>8773</v>
      </c>
      <c r="F82" s="84">
        <v>8604</v>
      </c>
      <c r="G82" s="84">
        <v>8496</v>
      </c>
      <c r="H82" s="85">
        <v>7933</v>
      </c>
      <c r="I82" s="85">
        <v>8172</v>
      </c>
      <c r="J82" s="85">
        <v>7169</v>
      </c>
      <c r="K82" s="86">
        <v>6654</v>
      </c>
      <c r="L82" s="86">
        <v>5645</v>
      </c>
      <c r="M82" s="87">
        <v>5480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10</v>
      </c>
      <c r="G83" s="15">
        <v>3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697</v>
      </c>
      <c r="G84" s="15">
        <v>1037</v>
      </c>
      <c r="H84" s="28">
        <v>1102</v>
      </c>
      <c r="I84" s="28">
        <v>1266</v>
      </c>
      <c r="J84" s="28">
        <v>1339</v>
      </c>
      <c r="K84" s="32">
        <v>1471</v>
      </c>
      <c r="L84" s="32">
        <v>670</v>
      </c>
      <c r="M84" s="88">
        <v>818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7234</v>
      </c>
      <c r="D87" s="164">
        <f t="shared" ref="D87:H87" si="5">+SUM(D82:D86)</f>
        <v>7918</v>
      </c>
      <c r="E87" s="164">
        <f t="shared" si="5"/>
        <v>8773</v>
      </c>
      <c r="F87" s="164">
        <f t="shared" si="5"/>
        <v>9311</v>
      </c>
      <c r="G87" s="164">
        <f t="shared" si="5"/>
        <v>9536</v>
      </c>
      <c r="H87" s="165">
        <f t="shared" si="5"/>
        <v>9035</v>
      </c>
      <c r="I87" s="165">
        <f>+SUM(I82:I86)</f>
        <v>9438</v>
      </c>
      <c r="J87" s="165">
        <f>+SUM(J82:J86)</f>
        <v>8508</v>
      </c>
      <c r="K87" s="166">
        <f>+SUM(K82:K86)</f>
        <v>8125</v>
      </c>
      <c r="L87" s="166">
        <f>+SUM(L82:L86)</f>
        <v>6315</v>
      </c>
      <c r="M87" s="167">
        <f>+SUM(M82:M86)</f>
        <v>6298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2560</v>
      </c>
      <c r="D93" s="91">
        <v>2847</v>
      </c>
      <c r="E93" s="91">
        <v>3252</v>
      </c>
      <c r="F93" s="91">
        <v>3725</v>
      </c>
      <c r="G93" s="91">
        <v>3590</v>
      </c>
      <c r="H93" s="92">
        <v>3413</v>
      </c>
      <c r="I93" s="92">
        <v>3447</v>
      </c>
      <c r="J93" s="86">
        <v>3125</v>
      </c>
      <c r="K93" s="86">
        <v>3106</v>
      </c>
      <c r="L93" s="86">
        <v>2324</v>
      </c>
      <c r="M93" s="87">
        <v>2521</v>
      </c>
    </row>
    <row r="94" spans="1:13" ht="18.75" x14ac:dyDescent="0.25">
      <c r="A94" s="245" t="s">
        <v>35</v>
      </c>
      <c r="B94" s="246"/>
      <c r="C94" s="63">
        <v>4674</v>
      </c>
      <c r="D94" s="15">
        <v>5071</v>
      </c>
      <c r="E94" s="15">
        <v>5521</v>
      </c>
      <c r="F94" s="15">
        <v>5586</v>
      </c>
      <c r="G94" s="15">
        <v>5946</v>
      </c>
      <c r="H94" s="28">
        <v>5622</v>
      </c>
      <c r="I94" s="28">
        <v>5991</v>
      </c>
      <c r="J94" s="28">
        <v>5383</v>
      </c>
      <c r="K94" s="32">
        <v>5019</v>
      </c>
      <c r="L94" s="32">
        <v>3991</v>
      </c>
      <c r="M94" s="88">
        <v>3777</v>
      </c>
    </row>
    <row r="95" spans="1:13" ht="19.5" thickBot="1" x14ac:dyDescent="0.3">
      <c r="A95" s="249" t="s">
        <v>8</v>
      </c>
      <c r="B95" s="250"/>
      <c r="C95" s="158">
        <f>+SUM(C93:C94)</f>
        <v>7234</v>
      </c>
      <c r="D95" s="164">
        <f t="shared" ref="D95:M95" si="6">+SUM(D93:D94)</f>
        <v>7918</v>
      </c>
      <c r="E95" s="164">
        <f t="shared" si="6"/>
        <v>8773</v>
      </c>
      <c r="F95" s="164">
        <f t="shared" si="6"/>
        <v>9311</v>
      </c>
      <c r="G95" s="164">
        <f t="shared" si="6"/>
        <v>9536</v>
      </c>
      <c r="H95" s="165">
        <f t="shared" si="6"/>
        <v>9035</v>
      </c>
      <c r="I95" s="165">
        <f t="shared" si="6"/>
        <v>9438</v>
      </c>
      <c r="J95" s="165">
        <f t="shared" si="6"/>
        <v>8508</v>
      </c>
      <c r="K95" s="166">
        <f t="shared" si="6"/>
        <v>8125</v>
      </c>
      <c r="L95" s="166">
        <f t="shared" si="6"/>
        <v>6315</v>
      </c>
      <c r="M95" s="167">
        <f t="shared" si="6"/>
        <v>6298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>
        <v>0.20965058236272879</v>
      </c>
      <c r="D100" s="209">
        <v>0.24100156494522693</v>
      </c>
      <c r="E100" s="209">
        <v>0.22918707149853085</v>
      </c>
      <c r="F100" s="209">
        <v>0.24483471074380164</v>
      </c>
      <c r="G100" s="210">
        <v>0.26162790697674421</v>
      </c>
    </row>
    <row r="101" spans="1:10" ht="18.75" x14ac:dyDescent="0.25">
      <c r="A101" s="245" t="s">
        <v>4</v>
      </c>
      <c r="B101" s="246"/>
      <c r="C101" s="209">
        <v>0.12216941571149008</v>
      </c>
      <c r="D101" s="209">
        <v>0.12938314011736082</v>
      </c>
      <c r="E101" s="209">
        <v>0.10912970583752477</v>
      </c>
      <c r="F101" s="209">
        <v>0.10194950463406839</v>
      </c>
      <c r="G101" s="210">
        <v>0.10710676995621421</v>
      </c>
    </row>
    <row r="102" spans="1:10" ht="19.5" thickBot="1" x14ac:dyDescent="0.3">
      <c r="A102" s="249" t="s">
        <v>41</v>
      </c>
      <c r="B102" s="250"/>
      <c r="C102" s="162">
        <v>0.13475347056007658</v>
      </c>
      <c r="D102" s="162">
        <v>0.14664246823956442</v>
      </c>
      <c r="E102" s="162">
        <v>0.12529675547348984</v>
      </c>
      <c r="F102" s="162">
        <v>0.12109050650429007</v>
      </c>
      <c r="G102" s="163">
        <v>0.12998565279770444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196</v>
      </c>
      <c r="D109" s="93">
        <v>0</v>
      </c>
      <c r="E109" s="94">
        <f>+IF(C109=0,"",(D109/C109))</f>
        <v>0</v>
      </c>
      <c r="G109" s="239" t="s">
        <v>2</v>
      </c>
      <c r="H109" s="240"/>
      <c r="I109" s="97">
        <v>5</v>
      </c>
      <c r="J109"/>
    </row>
    <row r="110" spans="1:10" ht="18.75" x14ac:dyDescent="0.25">
      <c r="A110" s="241" t="s">
        <v>3</v>
      </c>
      <c r="B110" s="248"/>
      <c r="C110" s="63">
        <f t="shared" si="7"/>
        <v>426</v>
      </c>
      <c r="D110" s="95">
        <v>0</v>
      </c>
      <c r="E110" s="96">
        <f t="shared" ref="E110:E115" si="8">+IF(C110=0,"",(D110/C110))</f>
        <v>0</v>
      </c>
      <c r="G110" s="241" t="s">
        <v>3</v>
      </c>
      <c r="H110" s="242"/>
      <c r="I110" s="98">
        <v>5</v>
      </c>
      <c r="J110"/>
    </row>
    <row r="111" spans="1:10" ht="18.75" x14ac:dyDescent="0.25">
      <c r="A111" s="241" t="s">
        <v>4</v>
      </c>
      <c r="B111" s="248"/>
      <c r="C111" s="63">
        <f t="shared" si="7"/>
        <v>5105</v>
      </c>
      <c r="D111" s="95">
        <v>3455</v>
      </c>
      <c r="E111" s="96">
        <f t="shared" si="8"/>
        <v>0.67678746327130268</v>
      </c>
      <c r="G111" s="241" t="s">
        <v>4</v>
      </c>
      <c r="H111" s="242"/>
      <c r="I111" s="98">
        <v>36</v>
      </c>
      <c r="J111"/>
    </row>
    <row r="112" spans="1:10" ht="18.75" x14ac:dyDescent="0.25">
      <c r="A112" s="241" t="s">
        <v>5</v>
      </c>
      <c r="B112" s="248"/>
      <c r="C112" s="63">
        <f t="shared" si="7"/>
        <v>480</v>
      </c>
      <c r="D112" s="95">
        <v>0</v>
      </c>
      <c r="E112" s="96">
        <f t="shared" si="8"/>
        <v>0</v>
      </c>
      <c r="G112" s="241" t="s">
        <v>5</v>
      </c>
      <c r="H112" s="242"/>
      <c r="I112" s="98">
        <v>24</v>
      </c>
      <c r="J112"/>
    </row>
    <row r="113" spans="1:10" ht="18.75" x14ac:dyDescent="0.25">
      <c r="A113" s="241" t="s">
        <v>6</v>
      </c>
      <c r="B113" s="248"/>
      <c r="C113" s="63">
        <f t="shared" si="7"/>
        <v>79</v>
      </c>
      <c r="D113" s="95">
        <v>0</v>
      </c>
      <c r="E113" s="96">
        <f t="shared" si="8"/>
        <v>0</v>
      </c>
      <c r="G113" s="241" t="s">
        <v>6</v>
      </c>
      <c r="H113" s="242"/>
      <c r="I113" s="98">
        <v>11</v>
      </c>
      <c r="J113"/>
    </row>
    <row r="114" spans="1:10" ht="18.75" x14ac:dyDescent="0.25">
      <c r="A114" s="241" t="s">
        <v>7</v>
      </c>
      <c r="B114" s="248"/>
      <c r="C114" s="63">
        <f t="shared" si="7"/>
        <v>12</v>
      </c>
      <c r="D114" s="95">
        <v>0</v>
      </c>
      <c r="E114" s="96">
        <f t="shared" si="8"/>
        <v>0</v>
      </c>
      <c r="G114" s="241" t="s">
        <v>7</v>
      </c>
      <c r="H114" s="242"/>
      <c r="I114" s="98">
        <v>1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6298</v>
      </c>
      <c r="D115" s="159">
        <f>+SUM(D109:D114)</f>
        <v>3455</v>
      </c>
      <c r="E115" s="160">
        <f t="shared" si="8"/>
        <v>0.54858685296919663</v>
      </c>
      <c r="G115" s="268" t="s">
        <v>8</v>
      </c>
      <c r="H115" s="269"/>
      <c r="I115" s="161">
        <f>+SUM(I109:I114)</f>
        <v>82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3419</v>
      </c>
      <c r="D123" s="243">
        <f>+C123+C124</f>
        <v>5979</v>
      </c>
      <c r="E123" s="103">
        <v>2479</v>
      </c>
      <c r="F123" s="243">
        <f>+E123+E124</f>
        <v>4168</v>
      </c>
      <c r="G123" s="67">
        <v>2283</v>
      </c>
      <c r="H123" s="253">
        <f>+G123+G124</f>
        <v>3964</v>
      </c>
    </row>
    <row r="124" spans="1:10" ht="18.75" x14ac:dyDescent="0.25">
      <c r="A124" s="267"/>
      <c r="B124" s="105">
        <v>2</v>
      </c>
      <c r="C124" s="99">
        <v>2560</v>
      </c>
      <c r="D124" s="244"/>
      <c r="E124" s="99">
        <v>1689</v>
      </c>
      <c r="F124" s="244"/>
      <c r="G124" s="99">
        <v>1681</v>
      </c>
      <c r="H124" s="244"/>
    </row>
    <row r="125" spans="1:10" ht="18.75" x14ac:dyDescent="0.25">
      <c r="A125" s="266">
        <v>2017</v>
      </c>
      <c r="B125" s="106">
        <v>1</v>
      </c>
      <c r="C125" s="100">
        <v>3502</v>
      </c>
      <c r="D125" s="254">
        <f>+C125+C126</f>
        <v>5544</v>
      </c>
      <c r="E125" s="100">
        <v>2303</v>
      </c>
      <c r="F125" s="254">
        <f>+E125+E126</f>
        <v>3507</v>
      </c>
      <c r="G125" s="100">
        <v>2199</v>
      </c>
      <c r="H125" s="254">
        <f>+G125+G126</f>
        <v>3310</v>
      </c>
    </row>
    <row r="126" spans="1:10" ht="18.75" x14ac:dyDescent="0.25">
      <c r="A126" s="267"/>
      <c r="B126" s="105">
        <v>2</v>
      </c>
      <c r="C126" s="99">
        <v>2042</v>
      </c>
      <c r="D126" s="244"/>
      <c r="E126" s="99">
        <v>1204</v>
      </c>
      <c r="F126" s="244"/>
      <c r="G126" s="99">
        <v>1111</v>
      </c>
      <c r="H126" s="244"/>
    </row>
    <row r="127" spans="1:10" ht="18.75" x14ac:dyDescent="0.25">
      <c r="A127" s="266">
        <v>2018</v>
      </c>
      <c r="B127" s="106">
        <v>1</v>
      </c>
      <c r="C127" s="100">
        <v>3223</v>
      </c>
      <c r="D127" s="254">
        <f>+C127+C128</f>
        <v>5621</v>
      </c>
      <c r="E127" s="100">
        <v>2600</v>
      </c>
      <c r="F127" s="254">
        <f>+E127+E128</f>
        <v>4067</v>
      </c>
      <c r="G127" s="100">
        <v>2663</v>
      </c>
      <c r="H127" s="254">
        <f>+G127+G128</f>
        <v>3961</v>
      </c>
    </row>
    <row r="128" spans="1:10" ht="18.75" x14ac:dyDescent="0.25">
      <c r="A128" s="267"/>
      <c r="B128" s="105">
        <v>2</v>
      </c>
      <c r="C128" s="99">
        <v>2398</v>
      </c>
      <c r="D128" s="244"/>
      <c r="E128" s="99">
        <v>1467</v>
      </c>
      <c r="F128" s="244"/>
      <c r="G128" s="99">
        <v>1298</v>
      </c>
      <c r="H128" s="244"/>
    </row>
    <row r="129" spans="1:28" ht="18.75" x14ac:dyDescent="0.25">
      <c r="A129" s="266">
        <v>2019</v>
      </c>
      <c r="B129" s="106">
        <v>1</v>
      </c>
      <c r="C129" s="100">
        <v>2546</v>
      </c>
      <c r="D129" s="254">
        <f>+C129+C130</f>
        <v>4285</v>
      </c>
      <c r="E129" s="100">
        <v>1624</v>
      </c>
      <c r="F129" s="254">
        <f>+E129+E130</f>
        <v>2489</v>
      </c>
      <c r="G129" s="100">
        <v>1881</v>
      </c>
      <c r="H129" s="254">
        <f>+G129+G130</f>
        <v>3209</v>
      </c>
    </row>
    <row r="130" spans="1:28" ht="18.75" x14ac:dyDescent="0.25">
      <c r="A130" s="267"/>
      <c r="B130" s="105">
        <v>2</v>
      </c>
      <c r="C130" s="99">
        <v>1739</v>
      </c>
      <c r="D130" s="244"/>
      <c r="E130" s="99">
        <v>865</v>
      </c>
      <c r="F130" s="244"/>
      <c r="G130" s="99">
        <v>1328</v>
      </c>
      <c r="H130" s="244"/>
    </row>
    <row r="131" spans="1:28" ht="18.75" x14ac:dyDescent="0.25">
      <c r="A131" s="266">
        <v>2022</v>
      </c>
      <c r="B131" s="106">
        <v>1</v>
      </c>
      <c r="C131" s="100">
        <v>2722</v>
      </c>
      <c r="D131" s="254">
        <f>+C131+C132</f>
        <v>4664</v>
      </c>
      <c r="E131" s="100">
        <v>1731</v>
      </c>
      <c r="F131" s="254">
        <f>+E131+E132</f>
        <v>2864</v>
      </c>
      <c r="G131" s="100">
        <v>1468</v>
      </c>
      <c r="H131" s="254">
        <f>+G131+G132</f>
        <v>2537</v>
      </c>
    </row>
    <row r="132" spans="1:28" ht="18.75" x14ac:dyDescent="0.25">
      <c r="A132" s="267"/>
      <c r="B132" s="105">
        <v>2</v>
      </c>
      <c r="C132" s="99">
        <v>1942</v>
      </c>
      <c r="D132" s="244"/>
      <c r="E132" s="99">
        <v>1133</v>
      </c>
      <c r="F132" s="244"/>
      <c r="G132" s="99">
        <v>1069</v>
      </c>
      <c r="H132" s="244"/>
    </row>
    <row r="133" spans="1:28" ht="18.75" x14ac:dyDescent="0.25">
      <c r="A133" s="266">
        <v>2021</v>
      </c>
      <c r="B133" s="106">
        <v>1</v>
      </c>
      <c r="C133" s="100">
        <v>2854</v>
      </c>
      <c r="D133" s="254">
        <f>+C133+C134</f>
        <v>6886</v>
      </c>
      <c r="E133" s="100">
        <v>2777</v>
      </c>
      <c r="F133" s="254">
        <f>+E133+E134</f>
        <v>6764</v>
      </c>
      <c r="G133" s="100">
        <v>1007</v>
      </c>
      <c r="H133" s="254">
        <f>+G133+G134</f>
        <v>1795</v>
      </c>
    </row>
    <row r="134" spans="1:28" ht="18.75" x14ac:dyDescent="0.25">
      <c r="A134" s="267"/>
      <c r="B134" s="105">
        <v>2</v>
      </c>
      <c r="C134" s="99">
        <v>4032</v>
      </c>
      <c r="D134" s="244"/>
      <c r="E134" s="99">
        <v>3987</v>
      </c>
      <c r="F134" s="244"/>
      <c r="G134" s="99">
        <v>788</v>
      </c>
      <c r="H134" s="244"/>
    </row>
    <row r="135" spans="1:28" ht="18.75" x14ac:dyDescent="0.25">
      <c r="A135" s="303">
        <v>2022</v>
      </c>
      <c r="B135" s="107">
        <v>1</v>
      </c>
      <c r="C135" s="101">
        <v>5761</v>
      </c>
      <c r="D135" s="255">
        <f>+C135+C136</f>
        <v>11276</v>
      </c>
      <c r="E135" s="101">
        <v>3494</v>
      </c>
      <c r="F135" s="255">
        <f>+E135+E136</f>
        <v>8499</v>
      </c>
      <c r="G135" s="101">
        <v>991</v>
      </c>
      <c r="H135" s="255">
        <f>+G135+G136</f>
        <v>2515</v>
      </c>
    </row>
    <row r="136" spans="1:28" ht="19.5" thickBot="1" x14ac:dyDescent="0.3">
      <c r="A136" s="304"/>
      <c r="B136" s="108">
        <v>2</v>
      </c>
      <c r="C136" s="102">
        <v>5515</v>
      </c>
      <c r="D136" s="256"/>
      <c r="E136" s="102">
        <v>5005</v>
      </c>
      <c r="F136" s="256"/>
      <c r="G136" s="102">
        <v>1524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160</v>
      </c>
      <c r="F141" s="110">
        <f t="shared" si="9"/>
        <v>240</v>
      </c>
      <c r="G141" s="110">
        <f t="shared" si="9"/>
        <v>274</v>
      </c>
      <c r="H141" s="110">
        <f t="shared" si="9"/>
        <v>41</v>
      </c>
      <c r="I141" s="111">
        <f t="shared" si="9"/>
        <v>0</v>
      </c>
      <c r="J141" s="297">
        <f>+SUM(B141:I141)</f>
        <v>715</v>
      </c>
      <c r="M141" s="3">
        <v>0</v>
      </c>
      <c r="N141" s="22">
        <v>0</v>
      </c>
      <c r="O141" s="22">
        <v>0</v>
      </c>
      <c r="P141" s="22">
        <v>160</v>
      </c>
      <c r="Q141" s="22">
        <v>240</v>
      </c>
      <c r="R141" s="22">
        <v>274</v>
      </c>
      <c r="S141" s="22">
        <v>41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0.22377622377622378</v>
      </c>
      <c r="F142" s="113">
        <f>+IF($J$141=0,"",(F141/$J$141))</f>
        <v>0.33566433566433568</v>
      </c>
      <c r="G142" s="113">
        <f t="shared" si="10"/>
        <v>0.38321678321678321</v>
      </c>
      <c r="H142" s="113">
        <f t="shared" si="10"/>
        <v>5.7342657342657345E-2</v>
      </c>
      <c r="I142" s="114">
        <f>+IF($J$141=0,"",(I141/$J$141))</f>
        <v>0</v>
      </c>
      <c r="J142" s="298"/>
      <c r="M142" s="3">
        <v>1</v>
      </c>
      <c r="N142" s="22">
        <v>0</v>
      </c>
      <c r="O142" s="22">
        <v>2</v>
      </c>
      <c r="P142" s="22">
        <v>103</v>
      </c>
      <c r="Q142" s="22">
        <v>208</v>
      </c>
      <c r="R142" s="22">
        <v>311</v>
      </c>
      <c r="S142" s="22">
        <v>66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1</v>
      </c>
      <c r="C143" s="116">
        <f t="shared" ref="C143:I143" si="11">+N142</f>
        <v>0</v>
      </c>
      <c r="D143" s="116">
        <f t="shared" si="11"/>
        <v>2</v>
      </c>
      <c r="E143" s="116">
        <f t="shared" si="11"/>
        <v>103</v>
      </c>
      <c r="F143" s="116">
        <f t="shared" si="11"/>
        <v>208</v>
      </c>
      <c r="G143" s="116">
        <f t="shared" si="11"/>
        <v>311</v>
      </c>
      <c r="H143" s="116">
        <f t="shared" si="11"/>
        <v>66</v>
      </c>
      <c r="I143" s="117">
        <f t="shared" si="11"/>
        <v>0</v>
      </c>
      <c r="J143" s="235">
        <f>+SUM(B143:I143)</f>
        <v>691</v>
      </c>
      <c r="M143" s="3">
        <v>1</v>
      </c>
      <c r="N143" s="22">
        <v>0</v>
      </c>
      <c r="O143" s="22">
        <v>2</v>
      </c>
      <c r="P143" s="22">
        <v>89</v>
      </c>
      <c r="Q143" s="22">
        <v>175</v>
      </c>
      <c r="R143" s="22">
        <v>322</v>
      </c>
      <c r="S143" s="22">
        <v>60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1.4471780028943559E-3</v>
      </c>
      <c r="C144" s="119">
        <f t="shared" ref="C144:I144" si="12">+IF($J$143=0,"",(C143/$J$143))</f>
        <v>0</v>
      </c>
      <c r="D144" s="119">
        <f t="shared" si="12"/>
        <v>2.8943560057887118E-3</v>
      </c>
      <c r="E144" s="119">
        <f t="shared" si="12"/>
        <v>0.14905933429811866</v>
      </c>
      <c r="F144" s="119">
        <f t="shared" si="12"/>
        <v>0.30101302460202606</v>
      </c>
      <c r="G144" s="119">
        <f t="shared" si="12"/>
        <v>0.45007235890014474</v>
      </c>
      <c r="H144" s="119">
        <f t="shared" si="12"/>
        <v>9.5513748191027495E-2</v>
      </c>
      <c r="I144" s="120">
        <f t="shared" si="12"/>
        <v>0</v>
      </c>
      <c r="J144" s="236"/>
      <c r="M144" s="3">
        <v>1</v>
      </c>
      <c r="N144" s="3">
        <v>0</v>
      </c>
      <c r="O144" s="3">
        <v>2</v>
      </c>
      <c r="P144" s="3">
        <v>73</v>
      </c>
      <c r="Q144" s="3">
        <v>488</v>
      </c>
      <c r="R144" s="3">
        <v>79</v>
      </c>
      <c r="S144" s="3">
        <v>44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1</v>
      </c>
      <c r="C145" s="116">
        <f t="shared" ref="C145:I145" si="13">+N143</f>
        <v>0</v>
      </c>
      <c r="D145" s="116">
        <f t="shared" si="13"/>
        <v>2</v>
      </c>
      <c r="E145" s="116">
        <f t="shared" si="13"/>
        <v>89</v>
      </c>
      <c r="F145" s="116">
        <f t="shared" si="13"/>
        <v>175</v>
      </c>
      <c r="G145" s="116">
        <f t="shared" si="13"/>
        <v>322</v>
      </c>
      <c r="H145" s="116">
        <f t="shared" si="13"/>
        <v>60</v>
      </c>
      <c r="I145" s="117">
        <f t="shared" si="13"/>
        <v>0</v>
      </c>
      <c r="J145" s="235">
        <f>+SUM(B145:I145)</f>
        <v>649</v>
      </c>
      <c r="M145" s="3">
        <v>2</v>
      </c>
      <c r="N145" s="3">
        <v>1</v>
      </c>
      <c r="O145" s="3">
        <v>0</v>
      </c>
      <c r="P145" s="3">
        <v>62</v>
      </c>
      <c r="Q145" s="3">
        <v>138</v>
      </c>
      <c r="R145" s="3">
        <v>320</v>
      </c>
      <c r="S145" s="3">
        <v>53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1.5408320493066256E-3</v>
      </c>
      <c r="C146" s="119">
        <f t="shared" ref="C146:I146" si="14">+IF($J$145=0,"",(C145/$J$145))</f>
        <v>0</v>
      </c>
      <c r="D146" s="119">
        <f t="shared" si="14"/>
        <v>3.0816640986132513E-3</v>
      </c>
      <c r="E146" s="119">
        <f t="shared" si="14"/>
        <v>0.13713405238828968</v>
      </c>
      <c r="F146" s="119">
        <f t="shared" si="14"/>
        <v>0.26964560862865949</v>
      </c>
      <c r="G146" s="119">
        <f t="shared" si="14"/>
        <v>0.49614791987673346</v>
      </c>
      <c r="H146" s="119">
        <f t="shared" si="14"/>
        <v>9.2449922958397532E-2</v>
      </c>
      <c r="I146" s="120">
        <f t="shared" si="14"/>
        <v>0</v>
      </c>
      <c r="J146" s="236"/>
      <c r="M146" s="3">
        <v>0</v>
      </c>
      <c r="N146" s="3">
        <v>0</v>
      </c>
      <c r="O146" s="3">
        <v>1</v>
      </c>
      <c r="P146" s="3">
        <v>26</v>
      </c>
      <c r="Q146" s="3">
        <v>87</v>
      </c>
      <c r="R146" s="3">
        <v>220</v>
      </c>
      <c r="S146" s="3">
        <v>41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1</v>
      </c>
      <c r="C147" s="116">
        <f t="shared" ref="C147:I147" si="15">+N144</f>
        <v>0</v>
      </c>
      <c r="D147" s="116">
        <f t="shared" si="15"/>
        <v>2</v>
      </c>
      <c r="E147" s="116">
        <f t="shared" si="15"/>
        <v>73</v>
      </c>
      <c r="F147" s="116">
        <f t="shared" si="15"/>
        <v>488</v>
      </c>
      <c r="G147" s="116">
        <f t="shared" si="15"/>
        <v>79</v>
      </c>
      <c r="H147" s="116">
        <f t="shared" si="15"/>
        <v>44</v>
      </c>
      <c r="I147" s="117">
        <f t="shared" si="15"/>
        <v>0</v>
      </c>
      <c r="J147" s="235">
        <f>+SUM(B147:I147)</f>
        <v>687</v>
      </c>
      <c r="M147" s="3">
        <v>0</v>
      </c>
      <c r="N147" s="3">
        <v>1</v>
      </c>
      <c r="O147" s="3">
        <v>0</v>
      </c>
      <c r="P147" s="3">
        <v>26</v>
      </c>
      <c r="Q147" s="3">
        <v>75</v>
      </c>
      <c r="R147" s="3">
        <v>265</v>
      </c>
      <c r="S147" s="3">
        <v>37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1.455604075691412E-3</v>
      </c>
      <c r="C148" s="119">
        <f t="shared" ref="C148:I148" si="16">+IF($J$147=0,"",(C147/$J$147))</f>
        <v>0</v>
      </c>
      <c r="D148" s="119">
        <f t="shared" si="16"/>
        <v>2.911208151382824E-3</v>
      </c>
      <c r="E148" s="119">
        <f t="shared" si="16"/>
        <v>0.10625909752547306</v>
      </c>
      <c r="F148" s="119">
        <f t="shared" si="16"/>
        <v>0.71033478893740898</v>
      </c>
      <c r="G148" s="119">
        <f t="shared" si="16"/>
        <v>0.11499272197962154</v>
      </c>
      <c r="H148" s="119">
        <f t="shared" si="16"/>
        <v>6.4046579330422126E-2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2</v>
      </c>
      <c r="C149" s="116">
        <f t="shared" ref="C149:I149" si="17">+N145</f>
        <v>1</v>
      </c>
      <c r="D149" s="116">
        <f t="shared" si="17"/>
        <v>0</v>
      </c>
      <c r="E149" s="116">
        <f t="shared" si="17"/>
        <v>62</v>
      </c>
      <c r="F149" s="116">
        <f t="shared" si="17"/>
        <v>138</v>
      </c>
      <c r="G149" s="116">
        <f t="shared" si="17"/>
        <v>320</v>
      </c>
      <c r="H149" s="116">
        <f t="shared" si="17"/>
        <v>53</v>
      </c>
      <c r="I149" s="117">
        <f t="shared" si="17"/>
        <v>0</v>
      </c>
      <c r="J149" s="235">
        <f>+SUM(B149:I149)</f>
        <v>576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3.472222222222222E-3</v>
      </c>
      <c r="C150" s="119">
        <f t="shared" ref="C150:I150" si="18">+IF($J$149=0,"",(C149/$J$149))</f>
        <v>1.736111111111111E-3</v>
      </c>
      <c r="D150" s="119">
        <f t="shared" si="18"/>
        <v>0</v>
      </c>
      <c r="E150" s="119">
        <f t="shared" si="18"/>
        <v>0.1076388888888889</v>
      </c>
      <c r="F150" s="119">
        <f t="shared" si="18"/>
        <v>0.23958333333333334</v>
      </c>
      <c r="G150" s="119">
        <f t="shared" si="18"/>
        <v>0.55555555555555558</v>
      </c>
      <c r="H150" s="119">
        <f t="shared" si="18"/>
        <v>9.2013888888888895E-2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1</v>
      </c>
      <c r="E151" s="116">
        <f t="shared" si="19"/>
        <v>26</v>
      </c>
      <c r="F151" s="116">
        <f t="shared" si="19"/>
        <v>87</v>
      </c>
      <c r="G151" s="116">
        <f t="shared" si="19"/>
        <v>220</v>
      </c>
      <c r="H151" s="116">
        <f t="shared" si="19"/>
        <v>41</v>
      </c>
      <c r="I151" s="117">
        <f t="shared" si="19"/>
        <v>0</v>
      </c>
      <c r="J151" s="235">
        <f>+SUM(B151:I151)</f>
        <v>375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2.6666666666666666E-3</v>
      </c>
      <c r="E152" s="119">
        <f t="shared" si="20"/>
        <v>6.933333333333333E-2</v>
      </c>
      <c r="F152" s="119">
        <f t="shared" si="20"/>
        <v>0.23200000000000001</v>
      </c>
      <c r="G152" s="119">
        <f t="shared" si="20"/>
        <v>0.58666666666666667</v>
      </c>
      <c r="H152" s="119">
        <f t="shared" si="20"/>
        <v>0.10933333333333334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1</v>
      </c>
      <c r="D153" s="122">
        <f t="shared" si="21"/>
        <v>0</v>
      </c>
      <c r="E153" s="122">
        <f t="shared" si="21"/>
        <v>26</v>
      </c>
      <c r="F153" s="122">
        <f t="shared" si="21"/>
        <v>75</v>
      </c>
      <c r="G153" s="122">
        <f t="shared" si="21"/>
        <v>265</v>
      </c>
      <c r="H153" s="122">
        <f t="shared" si="21"/>
        <v>37</v>
      </c>
      <c r="I153" s="123">
        <f t="shared" si="21"/>
        <v>0</v>
      </c>
      <c r="J153" s="259">
        <f>+SUM(B153:I153)</f>
        <v>404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2.4752475247524753E-3</v>
      </c>
      <c r="D154" s="125">
        <f t="shared" si="22"/>
        <v>0</v>
      </c>
      <c r="E154" s="125">
        <f t="shared" si="22"/>
        <v>6.4356435643564358E-2</v>
      </c>
      <c r="F154" s="125">
        <f t="shared" si="22"/>
        <v>0.18564356435643564</v>
      </c>
      <c r="G154" s="125">
        <f t="shared" si="22"/>
        <v>0.65594059405940597</v>
      </c>
      <c r="H154" s="125">
        <f t="shared" si="22"/>
        <v>9.1584158415841582E-2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8</v>
      </c>
      <c r="C159" s="83">
        <f t="shared" ref="C159:E159" si="23">+N159</f>
        <v>289</v>
      </c>
      <c r="D159" s="83">
        <f t="shared" si="23"/>
        <v>417</v>
      </c>
      <c r="E159" s="110">
        <f t="shared" si="23"/>
        <v>1</v>
      </c>
      <c r="F159" s="297">
        <f>+SUM(B159:E159)</f>
        <v>715</v>
      </c>
      <c r="G159" s="83">
        <f>Q159</f>
        <v>367</v>
      </c>
      <c r="H159" s="110">
        <f>R159</f>
        <v>348</v>
      </c>
      <c r="I159" s="297">
        <f>+SUM(G159:H159)</f>
        <v>715</v>
      </c>
      <c r="J159" s="34"/>
      <c r="M159" s="3">
        <v>8</v>
      </c>
      <c r="N159" s="3">
        <v>289</v>
      </c>
      <c r="O159" s="3">
        <v>417</v>
      </c>
      <c r="P159" s="3">
        <v>1</v>
      </c>
      <c r="Q159" s="3">
        <v>367</v>
      </c>
      <c r="R159" s="3">
        <v>348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1.1188811188811189E-2</v>
      </c>
      <c r="C160" s="30">
        <f t="shared" ref="C160:E160" si="24">+IF($F$159=0,"",(C159/$F$159))</f>
        <v>0.4041958041958042</v>
      </c>
      <c r="D160" s="30">
        <f t="shared" si="24"/>
        <v>0.58321678321678316</v>
      </c>
      <c r="E160" s="113">
        <f t="shared" si="24"/>
        <v>1.3986013986013986E-3</v>
      </c>
      <c r="F160" s="298"/>
      <c r="G160" s="30">
        <f>+IF($I$159=0,"",(G159/$I$159))</f>
        <v>0.51328671328671327</v>
      </c>
      <c r="H160" s="113">
        <f>+IF($I$159=0,"",(H159/$I$159))</f>
        <v>0.48671328671328673</v>
      </c>
      <c r="I160" s="298"/>
      <c r="J160" s="34"/>
      <c r="M160" s="3">
        <v>4</v>
      </c>
      <c r="N160" s="3">
        <v>285</v>
      </c>
      <c r="O160" s="3">
        <v>402</v>
      </c>
      <c r="P160" s="3">
        <v>0</v>
      </c>
      <c r="Q160" s="3">
        <v>362</v>
      </c>
      <c r="R160" s="3">
        <v>329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4</v>
      </c>
      <c r="C161" s="25">
        <f t="shared" ref="C161:E161" si="25">+N160</f>
        <v>285</v>
      </c>
      <c r="D161" s="25">
        <f t="shared" si="25"/>
        <v>402</v>
      </c>
      <c r="E161" s="116">
        <f t="shared" si="25"/>
        <v>0</v>
      </c>
      <c r="F161" s="235">
        <f>+SUM(B161:E161)</f>
        <v>691</v>
      </c>
      <c r="G161" s="25">
        <f>Q160</f>
        <v>362</v>
      </c>
      <c r="H161" s="116">
        <f>R160</f>
        <v>329</v>
      </c>
      <c r="I161" s="235">
        <f>+SUM(G161:H161)</f>
        <v>691</v>
      </c>
      <c r="J161" s="34"/>
      <c r="M161" s="3">
        <v>1</v>
      </c>
      <c r="N161" s="3">
        <v>270</v>
      </c>
      <c r="O161" s="3">
        <v>378</v>
      </c>
      <c r="P161" s="3">
        <v>0</v>
      </c>
      <c r="Q161" s="3">
        <v>351</v>
      </c>
      <c r="R161" s="3">
        <v>298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5.7887120115774236E-3</v>
      </c>
      <c r="C162" s="29">
        <f t="shared" ref="C162:E162" si="26">+IF($F$161=0,"",(C161/$F$161))</f>
        <v>0.41244573082489144</v>
      </c>
      <c r="D162" s="29">
        <f t="shared" si="26"/>
        <v>0.58176555716353107</v>
      </c>
      <c r="E162" s="119">
        <f t="shared" si="26"/>
        <v>0</v>
      </c>
      <c r="F162" s="236"/>
      <c r="G162" s="29">
        <f>+IF($I$161=0,"",(G161/$I$161))</f>
        <v>0.52387843704775683</v>
      </c>
      <c r="H162" s="119">
        <f>+IF($I$161=0,"",(H161/$I$161))</f>
        <v>0.47612156295224312</v>
      </c>
      <c r="I162" s="236"/>
      <c r="J162" s="34"/>
      <c r="M162" s="3">
        <v>10</v>
      </c>
      <c r="N162" s="3">
        <v>282</v>
      </c>
      <c r="O162" s="3">
        <v>395</v>
      </c>
      <c r="P162" s="3">
        <v>0</v>
      </c>
      <c r="Q162" s="3">
        <v>364</v>
      </c>
      <c r="R162" s="3">
        <v>323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1</v>
      </c>
      <c r="C163" s="25">
        <f t="shared" ref="C163:E163" si="27">+N161</f>
        <v>270</v>
      </c>
      <c r="D163" s="25">
        <f t="shared" si="27"/>
        <v>378</v>
      </c>
      <c r="E163" s="116">
        <f t="shared" si="27"/>
        <v>0</v>
      </c>
      <c r="F163" s="235">
        <f>+SUM(B163:E163)</f>
        <v>649</v>
      </c>
      <c r="G163" s="25">
        <f>Q161</f>
        <v>351</v>
      </c>
      <c r="H163" s="116">
        <f>R161</f>
        <v>298</v>
      </c>
      <c r="I163" s="235">
        <f>+SUM(G163:H163)</f>
        <v>649</v>
      </c>
      <c r="J163" s="34"/>
      <c r="M163" s="3">
        <v>2</v>
      </c>
      <c r="N163" s="3">
        <v>268</v>
      </c>
      <c r="O163" s="3">
        <v>306</v>
      </c>
      <c r="P163" s="3">
        <v>0</v>
      </c>
      <c r="Q163" s="3">
        <v>303</v>
      </c>
      <c r="R163" s="3">
        <v>273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1.5408320493066256E-3</v>
      </c>
      <c r="C164" s="29">
        <f t="shared" ref="C164:E164" si="28">+IF($F$163=0,"",(C163/$F$163))</f>
        <v>0.41602465331278893</v>
      </c>
      <c r="D164" s="29">
        <f t="shared" si="28"/>
        <v>0.58243451463790452</v>
      </c>
      <c r="E164" s="119">
        <f t="shared" si="28"/>
        <v>0</v>
      </c>
      <c r="F164" s="236"/>
      <c r="G164" s="29">
        <f>+IF($I$163=0,"",(G163/$I$163))</f>
        <v>0.54083204930662554</v>
      </c>
      <c r="H164" s="119">
        <f>+IF($I$163=0,"",(H163/$I$163))</f>
        <v>0.4591679506933744</v>
      </c>
      <c r="I164" s="236"/>
      <c r="J164" s="34"/>
      <c r="M164" s="3">
        <v>0</v>
      </c>
      <c r="N164" s="3">
        <v>159</v>
      </c>
      <c r="O164" s="3">
        <v>216</v>
      </c>
      <c r="P164" s="3">
        <v>0</v>
      </c>
      <c r="Q164" s="3">
        <v>193</v>
      </c>
      <c r="R164" s="3">
        <v>182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10</v>
      </c>
      <c r="C165" s="19">
        <f t="shared" ref="C165:E165" si="29">+N162</f>
        <v>282</v>
      </c>
      <c r="D165" s="19">
        <f t="shared" si="29"/>
        <v>395</v>
      </c>
      <c r="E165" s="122">
        <f t="shared" si="29"/>
        <v>0</v>
      </c>
      <c r="F165" s="235">
        <f>+SUM(B165:E165)</f>
        <v>687</v>
      </c>
      <c r="G165" s="25">
        <f>Q162</f>
        <v>364</v>
      </c>
      <c r="H165" s="116">
        <f>R162</f>
        <v>323</v>
      </c>
      <c r="I165" s="235">
        <f>+SUM(G165:H165)</f>
        <v>687</v>
      </c>
      <c r="J165" s="34"/>
      <c r="M165" s="3">
        <v>0</v>
      </c>
      <c r="N165" s="3">
        <v>162</v>
      </c>
      <c r="O165" s="3">
        <v>242</v>
      </c>
      <c r="P165" s="3">
        <v>0</v>
      </c>
      <c r="Q165" s="3">
        <v>213</v>
      </c>
      <c r="R165" s="3">
        <v>191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1.4556040756914119E-2</v>
      </c>
      <c r="C166" s="29">
        <f>+IF($F$165=0,"",(C165/$F$165))</f>
        <v>0.41048034934497818</v>
      </c>
      <c r="D166" s="29">
        <f t="shared" ref="D166:E166" si="30">+IF($F$165=0,"",(D165/$F$165))</f>
        <v>0.57496360989810769</v>
      </c>
      <c r="E166" s="119">
        <f t="shared" si="30"/>
        <v>0</v>
      </c>
      <c r="F166" s="236"/>
      <c r="G166" s="29">
        <f>+IF($I$165=0,"",(G165/$I$165))</f>
        <v>0.529839883551674</v>
      </c>
      <c r="H166" s="119">
        <f>+IF($I$165=0,"",(H165/$I$165))</f>
        <v>0.47016011644832606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2</v>
      </c>
      <c r="C167" s="19">
        <f t="shared" ref="C167:E167" si="31">+N163</f>
        <v>268</v>
      </c>
      <c r="D167" s="19">
        <f t="shared" si="31"/>
        <v>306</v>
      </c>
      <c r="E167" s="122">
        <f t="shared" si="31"/>
        <v>0</v>
      </c>
      <c r="F167" s="235">
        <f>+SUM(B167:E167)</f>
        <v>576</v>
      </c>
      <c r="G167" s="25">
        <f>Q163</f>
        <v>303</v>
      </c>
      <c r="H167" s="116">
        <f>R163</f>
        <v>273</v>
      </c>
      <c r="I167" s="235">
        <f>+SUM(G167:H167)</f>
        <v>576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3.472222222222222E-3</v>
      </c>
      <c r="C168" s="29">
        <f>+IF($F$167=0,"",(C167/$F$167))</f>
        <v>0.46527777777777779</v>
      </c>
      <c r="D168" s="29">
        <f>+IF($F$167=0,"",(D167/$F$167))</f>
        <v>0.53125</v>
      </c>
      <c r="E168" s="119">
        <f>+IF($F$167=0,"",(E167/$F$167))</f>
        <v>0</v>
      </c>
      <c r="F168" s="236"/>
      <c r="G168" s="29">
        <f>+IF($I$167=0,"",(G167/$I$167))</f>
        <v>0.52604166666666663</v>
      </c>
      <c r="H168" s="119">
        <f>+IF($I$167=0,"",(H167/$I$167))</f>
        <v>0.47395833333333331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0</v>
      </c>
      <c r="C169" s="19">
        <f t="shared" ref="C169:E169" si="32">+N164</f>
        <v>159</v>
      </c>
      <c r="D169" s="19">
        <f t="shared" si="32"/>
        <v>216</v>
      </c>
      <c r="E169" s="122">
        <f t="shared" si="32"/>
        <v>0</v>
      </c>
      <c r="F169" s="235">
        <f>+SUM(B169:E169)</f>
        <v>375</v>
      </c>
      <c r="G169" s="25">
        <f>Q164</f>
        <v>193</v>
      </c>
      <c r="H169" s="116">
        <f>R164</f>
        <v>182</v>
      </c>
      <c r="I169" s="277">
        <f>+SUM(G169:H169)</f>
        <v>375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</v>
      </c>
      <c r="C170" s="29">
        <f>+IF($F$169=0,"",(C169/$F$169))</f>
        <v>0.42399999999999999</v>
      </c>
      <c r="D170" s="29">
        <f>+IF($F$169=0,"",(D169/$F$169))</f>
        <v>0.57599999999999996</v>
      </c>
      <c r="E170" s="119">
        <f>+IF($F$169=0,"",(E169/$F$169))</f>
        <v>0</v>
      </c>
      <c r="F170" s="236"/>
      <c r="G170" s="29">
        <f>+IF($I$169=0,"",(G169/$I$169))</f>
        <v>0.51466666666666672</v>
      </c>
      <c r="H170" s="119">
        <f>+IF($I$169=0,"",(H169/$I$169))</f>
        <v>0.48533333333333334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0</v>
      </c>
      <c r="C171" s="19">
        <f t="shared" ref="C171:E171" si="33">+N165</f>
        <v>162</v>
      </c>
      <c r="D171" s="19">
        <f t="shared" si="33"/>
        <v>242</v>
      </c>
      <c r="E171" s="122">
        <f t="shared" si="33"/>
        <v>0</v>
      </c>
      <c r="F171" s="259">
        <f>+SUM(B171:E171)</f>
        <v>404</v>
      </c>
      <c r="G171" s="19">
        <f>Q165</f>
        <v>213</v>
      </c>
      <c r="H171" s="122">
        <f>R165</f>
        <v>191</v>
      </c>
      <c r="I171" s="259">
        <f>+SUM(G171:H171)</f>
        <v>404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</v>
      </c>
      <c r="C172" s="127">
        <f t="shared" ref="C172:E172" si="34">+IF($F$171=0,"",(C171/$F$171))</f>
        <v>0.40099009900990101</v>
      </c>
      <c r="D172" s="127">
        <f t="shared" si="34"/>
        <v>0.59900990099009899</v>
      </c>
      <c r="E172" s="125">
        <f t="shared" si="34"/>
        <v>0</v>
      </c>
      <c r="F172" s="260"/>
      <c r="G172" s="127">
        <f>+IF($I$171=0,"",(G171/$I$171))</f>
        <v>0.52722772277227725</v>
      </c>
      <c r="H172" s="125">
        <f>+IF($I$171=0,"",(H171/$I$171))</f>
        <v>0.47277227722772275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175</v>
      </c>
      <c r="C178" s="19">
        <f t="shared" ref="C178:G178" si="35">+N178</f>
        <v>532</v>
      </c>
      <c r="D178" s="19">
        <f t="shared" si="35"/>
        <v>8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715</v>
      </c>
      <c r="I178" s="21"/>
      <c r="J178" s="21"/>
      <c r="K178" s="3"/>
      <c r="L178" s="3"/>
      <c r="M178" s="3">
        <v>175</v>
      </c>
      <c r="N178" s="3">
        <v>532</v>
      </c>
      <c r="O178" s="43">
        <v>8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0.24475524475524477</v>
      </c>
      <c r="C179" s="30">
        <f t="shared" ref="C179:G179" si="36">+IF($H$178=0,"",(C178/$H$178))</f>
        <v>0.74405594405594411</v>
      </c>
      <c r="D179" s="30">
        <f t="shared" si="36"/>
        <v>1.1188811188811189E-2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3</v>
      </c>
      <c r="N179" s="3">
        <v>684</v>
      </c>
      <c r="O179" s="43">
        <v>4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3</v>
      </c>
      <c r="C180" s="25">
        <f t="shared" ref="C180:G180" si="37">+N179</f>
        <v>684</v>
      </c>
      <c r="D180" s="25">
        <f t="shared" si="37"/>
        <v>4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691</v>
      </c>
      <c r="I180" s="20"/>
      <c r="J180" s="20"/>
      <c r="K180" s="3"/>
      <c r="L180" s="3"/>
      <c r="M180" s="3">
        <v>3</v>
      </c>
      <c r="N180" s="3">
        <v>645</v>
      </c>
      <c r="O180" s="43">
        <v>1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4.3415340086830683E-3</v>
      </c>
      <c r="C181" s="29">
        <f t="shared" ref="C181:G181" si="38">+IF($H$180=0,"",(C180/$H$180))</f>
        <v>0.98986975397973953</v>
      </c>
      <c r="D181" s="29">
        <f t="shared" si="38"/>
        <v>5.7887120115774236E-3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0</v>
      </c>
      <c r="N181" s="3">
        <v>687</v>
      </c>
      <c r="O181" s="43">
        <v>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3</v>
      </c>
      <c r="C182" s="25">
        <f t="shared" ref="C182:G182" si="39">+N180</f>
        <v>645</v>
      </c>
      <c r="D182" s="25">
        <f t="shared" si="39"/>
        <v>1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649</v>
      </c>
      <c r="I182" s="20"/>
      <c r="J182" s="20"/>
      <c r="K182" s="3"/>
      <c r="L182" s="3"/>
      <c r="M182" s="3">
        <v>0</v>
      </c>
      <c r="N182" s="3">
        <v>574</v>
      </c>
      <c r="O182" s="43">
        <v>2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4.6224961479198771E-3</v>
      </c>
      <c r="C183" s="29">
        <f t="shared" ref="C183:G183" si="40">+IF($H$182=0,"",(C182/$H$182))</f>
        <v>0.99383667180277346</v>
      </c>
      <c r="D183" s="29">
        <f t="shared" si="40"/>
        <v>1.5408320493066256E-3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2</v>
      </c>
      <c r="N183" s="3">
        <v>373</v>
      </c>
      <c r="O183" s="43">
        <v>0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0</v>
      </c>
      <c r="C184" s="25">
        <f t="shared" ref="C184:G184" si="41">+N181</f>
        <v>687</v>
      </c>
      <c r="D184" s="25">
        <f t="shared" si="41"/>
        <v>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687</v>
      </c>
      <c r="I184" s="20"/>
      <c r="J184" s="20"/>
      <c r="K184" s="20"/>
      <c r="L184" s="20"/>
      <c r="M184" s="3">
        <v>26</v>
      </c>
      <c r="N184" s="3">
        <v>378</v>
      </c>
      <c r="O184" s="43">
        <v>0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0</v>
      </c>
      <c r="C185" s="29">
        <f t="shared" ref="C185:G185" si="42">+IF($H$184=0,"",(C184/$H$184))</f>
        <v>1</v>
      </c>
      <c r="D185" s="29">
        <f t="shared" si="42"/>
        <v>0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0</v>
      </c>
      <c r="C186" s="25">
        <f t="shared" ref="C186:G186" si="43">N182</f>
        <v>574</v>
      </c>
      <c r="D186" s="25">
        <f t="shared" si="43"/>
        <v>2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35">
        <f>+SUM(B186:G186)</f>
        <v>576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0</v>
      </c>
      <c r="C187" s="29">
        <f t="shared" si="44"/>
        <v>0.99652777777777779</v>
      </c>
      <c r="D187" s="29">
        <f t="shared" si="44"/>
        <v>3.472222222222222E-3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2</v>
      </c>
      <c r="C188" s="25">
        <f t="shared" ref="C188:G188" si="45">N183</f>
        <v>373</v>
      </c>
      <c r="D188" s="25">
        <f t="shared" si="45"/>
        <v>0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35">
        <f>+SUM(B188:G188)</f>
        <v>375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5.3333333333333332E-3</v>
      </c>
      <c r="C189" s="29">
        <f t="shared" si="46"/>
        <v>0.9946666666666667</v>
      </c>
      <c r="D189" s="29">
        <f t="shared" si="46"/>
        <v>0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26</v>
      </c>
      <c r="C190" s="25">
        <f t="shared" ref="C190:G190" si="47">N184</f>
        <v>378</v>
      </c>
      <c r="D190" s="25">
        <f t="shared" si="47"/>
        <v>0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35">
        <f>+SUM(B190:G190)</f>
        <v>404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6.4356435643564358E-2</v>
      </c>
      <c r="C191" s="127">
        <f>+IF($H$190=0,"",(C190/$H$190))</f>
        <v>0.9356435643564357</v>
      </c>
      <c r="D191" s="127">
        <f t="shared" ref="D191:G191" si="48">+IF($H$190=0,"",(D190/$H$190))</f>
        <v>0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26</v>
      </c>
      <c r="F196" s="64">
        <v>16</v>
      </c>
      <c r="G196" s="64">
        <v>14</v>
      </c>
      <c r="H196" s="65">
        <v>5</v>
      </c>
      <c r="I196" s="65">
        <v>37</v>
      </c>
      <c r="J196" s="66">
        <v>42</v>
      </c>
      <c r="K196" s="66">
        <v>58</v>
      </c>
      <c r="L196" s="66">
        <v>51</v>
      </c>
      <c r="M196" s="68">
        <v>75</v>
      </c>
      <c r="AK196" s="1"/>
    </row>
    <row r="197" spans="1:37" ht="18.75" x14ac:dyDescent="0.25">
      <c r="A197" s="233" t="s">
        <v>3</v>
      </c>
      <c r="B197" s="234"/>
      <c r="C197" s="69">
        <v>28</v>
      </c>
      <c r="D197" s="15">
        <v>57</v>
      </c>
      <c r="E197" s="15">
        <v>131</v>
      </c>
      <c r="F197" s="15">
        <v>173</v>
      </c>
      <c r="G197" s="15">
        <v>101</v>
      </c>
      <c r="H197" s="28">
        <v>63</v>
      </c>
      <c r="I197" s="28">
        <v>117</v>
      </c>
      <c r="J197" s="33">
        <v>130</v>
      </c>
      <c r="K197" s="33">
        <v>121</v>
      </c>
      <c r="L197" s="33">
        <v>99</v>
      </c>
      <c r="M197" s="70">
        <v>119</v>
      </c>
      <c r="AK197" s="1"/>
    </row>
    <row r="198" spans="1:37" ht="18.75" x14ac:dyDescent="0.25">
      <c r="A198" s="233" t="s">
        <v>4</v>
      </c>
      <c r="B198" s="234"/>
      <c r="C198" s="69">
        <v>781</v>
      </c>
      <c r="D198" s="15">
        <v>916</v>
      </c>
      <c r="E198" s="15">
        <v>889</v>
      </c>
      <c r="F198" s="15">
        <v>876</v>
      </c>
      <c r="G198" s="15">
        <v>779</v>
      </c>
      <c r="H198" s="28">
        <v>504</v>
      </c>
      <c r="I198" s="28">
        <v>789</v>
      </c>
      <c r="J198" s="33">
        <v>629</v>
      </c>
      <c r="K198" s="33">
        <v>823</v>
      </c>
      <c r="L198" s="33">
        <v>980</v>
      </c>
      <c r="M198" s="70">
        <v>930</v>
      </c>
      <c r="AK198" s="1"/>
    </row>
    <row r="199" spans="1:37" ht="18.75" x14ac:dyDescent="0.25">
      <c r="A199" s="233" t="s">
        <v>5</v>
      </c>
      <c r="B199" s="234"/>
      <c r="C199" s="69">
        <v>480</v>
      </c>
      <c r="D199" s="15">
        <v>574</v>
      </c>
      <c r="E199" s="15">
        <v>938</v>
      </c>
      <c r="F199" s="15">
        <v>1058</v>
      </c>
      <c r="G199" s="15">
        <v>739</v>
      </c>
      <c r="H199" s="28">
        <v>729</v>
      </c>
      <c r="I199" s="28">
        <v>793</v>
      </c>
      <c r="J199" s="33">
        <v>646</v>
      </c>
      <c r="K199" s="33">
        <v>810</v>
      </c>
      <c r="L199" s="33">
        <v>707</v>
      </c>
      <c r="M199" s="70">
        <v>399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54</v>
      </c>
      <c r="G200" s="15">
        <v>47</v>
      </c>
      <c r="H200" s="28">
        <v>30</v>
      </c>
      <c r="I200" s="28">
        <v>80</v>
      </c>
      <c r="J200" s="33">
        <v>89</v>
      </c>
      <c r="K200" s="33">
        <v>111</v>
      </c>
      <c r="L200" s="33">
        <v>83</v>
      </c>
      <c r="M200" s="70">
        <v>54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1289</v>
      </c>
      <c r="D202" s="158">
        <f t="shared" si="49"/>
        <v>1547</v>
      </c>
      <c r="E202" s="158">
        <f t="shared" si="49"/>
        <v>1984</v>
      </c>
      <c r="F202" s="158">
        <f t="shared" si="49"/>
        <v>2177</v>
      </c>
      <c r="G202" s="158">
        <f t="shared" si="49"/>
        <v>1680</v>
      </c>
      <c r="H202" s="158">
        <f t="shared" si="49"/>
        <v>1331</v>
      </c>
      <c r="I202" s="158">
        <f t="shared" si="49"/>
        <v>1816</v>
      </c>
      <c r="J202" s="158">
        <f t="shared" si="49"/>
        <v>1536</v>
      </c>
      <c r="K202" s="158">
        <f t="shared" ref="K202:L202" si="50">+SUM(K196:K201)</f>
        <v>1923</v>
      </c>
      <c r="L202" s="158">
        <f t="shared" si="50"/>
        <v>1920</v>
      </c>
      <c r="M202" s="179">
        <f>+SUM(M196:M201)</f>
        <v>1577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>
        <v>0.85365853658536583</v>
      </c>
      <c r="E208" s="134"/>
      <c r="F208" s="186">
        <v>0.75</v>
      </c>
      <c r="G208" s="187"/>
      <c r="H208" s="186">
        <v>0.90322580645161288</v>
      </c>
      <c r="I208" s="186"/>
      <c r="J208" s="192">
        <v>0.875</v>
      </c>
      <c r="K208" s="201"/>
      <c r="L208" s="186">
        <v>0.92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>
        <v>0.65408805031446537</v>
      </c>
      <c r="E209" s="187"/>
      <c r="F209" s="186">
        <v>0.59459459459459463</v>
      </c>
      <c r="G209" s="187"/>
      <c r="H209" s="186">
        <v>0.59829059829059827</v>
      </c>
      <c r="I209" s="186"/>
      <c r="J209" s="194">
        <v>0.52713178294573648</v>
      </c>
      <c r="K209" s="202"/>
      <c r="L209" s="186">
        <v>0.65546218487394958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>
        <v>0.77972027972027969</v>
      </c>
      <c r="E210" s="187"/>
      <c r="F210" s="186">
        <v>0.71007371007371012</v>
      </c>
      <c r="G210" s="187"/>
      <c r="H210" s="186">
        <v>0.72378516624040923</v>
      </c>
      <c r="I210" s="186"/>
      <c r="J210" s="194">
        <v>0.65977742448330678</v>
      </c>
      <c r="K210" s="202"/>
      <c r="L210" s="186">
        <v>0.81265508684863519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>
        <v>0.94368131868131866</v>
      </c>
      <c r="E211" s="187"/>
      <c r="F211" s="186">
        <v>0.93043478260869561</v>
      </c>
      <c r="G211" s="187"/>
      <c r="H211" s="186">
        <v>0.90685640362225095</v>
      </c>
      <c r="I211" s="186"/>
      <c r="J211" s="194">
        <v>0.91181102362204725</v>
      </c>
      <c r="K211" s="202"/>
      <c r="L211" s="186">
        <v>0.91468005018820575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>
        <v>0.9</v>
      </c>
      <c r="E212" s="187"/>
      <c r="F212" s="186">
        <v>1</v>
      </c>
      <c r="G212" s="187"/>
      <c r="H212" s="186">
        <v>1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>
        <v>0.93617021276595747</v>
      </c>
      <c r="E213" s="187"/>
      <c r="F213" s="186">
        <v>1</v>
      </c>
      <c r="G213" s="187"/>
      <c r="H213" s="186">
        <v>0.96250000000000002</v>
      </c>
      <c r="I213" s="186"/>
      <c r="J213" s="194">
        <v>0.9438202247191011</v>
      </c>
      <c r="K213" s="202"/>
      <c r="L213" s="186">
        <v>0.94594594594594594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126</v>
      </c>
      <c r="E219" s="196"/>
      <c r="F219" s="195" t="s">
        <v>132</v>
      </c>
      <c r="G219" s="196"/>
      <c r="H219" s="195" t="s">
        <v>126</v>
      </c>
      <c r="I219" s="196"/>
      <c r="J219" s="195" t="s">
        <v>128</v>
      </c>
      <c r="K219" s="196"/>
      <c r="L219" s="195" t="s">
        <v>126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130</v>
      </c>
      <c r="E220" s="187"/>
      <c r="F220" s="193" t="s">
        <v>130</v>
      </c>
      <c r="G220" s="187"/>
      <c r="H220" s="193" t="s">
        <v>128</v>
      </c>
      <c r="I220" s="187"/>
      <c r="J220" s="193" t="s">
        <v>128</v>
      </c>
      <c r="K220" s="187"/>
      <c r="L220" s="193" t="s">
        <v>128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128</v>
      </c>
      <c r="E221" s="187"/>
      <c r="F221" s="193" t="s">
        <v>126</v>
      </c>
      <c r="G221" s="187"/>
      <c r="H221" s="193" t="s">
        <v>128</v>
      </c>
      <c r="I221" s="187"/>
      <c r="J221" s="193" t="s">
        <v>128</v>
      </c>
      <c r="K221" s="187"/>
      <c r="L221" s="193" t="s">
        <v>128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129</v>
      </c>
      <c r="E222" s="187"/>
      <c r="F222" s="193" t="s">
        <v>129</v>
      </c>
      <c r="G222" s="187"/>
      <c r="H222" s="193" t="s">
        <v>129</v>
      </c>
      <c r="I222" s="187"/>
      <c r="J222" s="193" t="s">
        <v>129</v>
      </c>
      <c r="K222" s="187"/>
      <c r="L222" s="193" t="s">
        <v>129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124</v>
      </c>
      <c r="E223" s="187"/>
      <c r="F223" s="193" t="s">
        <v>132</v>
      </c>
      <c r="G223" s="187"/>
      <c r="H223" s="193" t="s">
        <v>129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132</v>
      </c>
      <c r="E224" s="187"/>
      <c r="F224" s="193" t="s">
        <v>125</v>
      </c>
      <c r="G224" s="187"/>
      <c r="H224" s="193" t="s">
        <v>125</v>
      </c>
      <c r="I224" s="187"/>
      <c r="J224" s="193" t="s">
        <v>124</v>
      </c>
      <c r="K224" s="187"/>
      <c r="L224" s="193" t="s">
        <v>125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2023-09-02T04:06:55Z</dcterms:modified>
</cp:coreProperties>
</file>