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AF2A70B-24BE-484C-B966-F6C302444DC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<sst xmlns="http://schemas.openxmlformats.org/spreadsheetml/2006/main" count="254" uniqueCount="134">
  <si>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</si>
  <si>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</si>
  <si>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</si>
  <si>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</si>
  <si>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</si>
  <si>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</si>
  <si>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</si>
  <si>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</si>
  <si>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</si>
  <si>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</si>
  <si>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</si>
  <si>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</si>
  <si>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</si>
  <si>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</si>
  <si>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</si>
  <si>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</si>
  <si>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</si>
  <si>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</si>
  <si>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</si>
  <si>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</si>
  <si>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</si>
  <si>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</si>
  <si>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</si>
  <si>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</si>
  <si>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</si>
  <si>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</si>
  <si>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</si>
  <si>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</si>
  <si>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</si>
  <si>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</si>
  <si>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</si>
  <si>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</si>
  <si>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</si>
  <si>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</si>
  <si>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</si>
  <si>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</si>
  <si>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</si>
  <si>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</si>
  <si>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</si>
  <si>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</si>
  <si>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</si>
  <si>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</si>
  <si>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</si>
  <si>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</si>
  <si>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</si>
  <si>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</si>
  <si>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</si>
  <si>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</si>
  <si>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</si>
  <si>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</si>
  <si>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</si>
  <si>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</si>
  <si>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</si>
  <si>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</si>
  <si>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</si>
  <si>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</si>
  <si>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</si>
  <si>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</si>
  <si>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</si>
  <si>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</si>
  <si>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</si>
  <si>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</si>
  <si>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</si>
  <si>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</si>
  <si>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</si>
  <si>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</si>
  <si>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</si>
  <si>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</si>
  <si>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</si>
  <si>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</si>
  <si>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</si>
  <si>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</si>
  <si>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</si>
  <si>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</si>
  <si>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</si>
  <si>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</si>
  <si>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</si>
  <si>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</si>
  <si>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</si>
  <si>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</si>
  <si>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</si>
  <si>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</si>
  <si>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</si>
  <si>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</si>
  <si>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</si>
  <si>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</si>
  <si>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</si>
  <si>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</si>
  <si>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</si>
  <si>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</si>
  <si>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</si>
  <si>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</si>
  <si>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</si>
  <si>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</si>
  <si>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</si>
  <si>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</si>
  <si>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</si>
  <si>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</si>
  <si>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</si>
  <si>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</si>
  <si>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</si>
  <si>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</si>
  <si>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</si>
  <si>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</si>
  <si>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</si>
  <si>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</si>
  <si>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</si>
  <si>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</si>
  <si>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</si>
  <si>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</si>
  <si>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</si>
  <si>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</si>
  <si>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</si>
  <si>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</si>
  <si>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</si>
  <si>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</si>
  <si>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</si>
  <si>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</si>
  <si>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</si>
  <si>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</si>
  <si>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</si>
  <si>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</si>
  <si>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</si>
  <si>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</si>
  <si>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</si>
  <si>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Entre 3,5 y 4 SMMLV</t>
  </si>
  <si>
    <t>Entre 1 y 1,5 SMMLV</t>
  </si>
  <si>
    <t>Entre 3 y 3,5 SMMLV</t>
  </si>
  <si>
    <t>Entre 7 y 8 SMMLV</t>
  </si>
  <si>
    <t>UNIVERSIDAD METROPOLITANA</t>
  </si>
  <si>
    <t>NO</t>
  </si>
  <si>
    <t>Entre 2,5 y 3 SMMLV</t>
  </si>
  <si>
    <t>Entre 6 y 7 SMMLV</t>
  </si>
  <si>
    <t>Entre 5 y 6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</si>
</sst>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METROPOLITANA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130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METROPOLITANA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4674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4635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39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16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2.2333637192342753E-2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0.84422110552763818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4438</v>
      </c>
      <c r="D32" s="56">
        <v>4183</v>
      </c>
      <c r="E32" s="56">
        <v>4622</v>
      </c>
      <c r="F32" s="56">
        <v>4325</v>
      </c>
      <c r="G32" s="56">
        <v>4591</v>
      </c>
      <c r="H32" s="57">
        <v>4675</v>
      </c>
      <c r="I32" s="57">
        <v>4302</v>
      </c>
      <c r="J32" s="58">
        <v>4446</v>
      </c>
      <c r="K32" s="58">
        <v>4466</v>
      </c>
      <c r="L32" s="58">
        <v>4291</v>
      </c>
      <c r="M32" s="61">
        <v>4635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166</v>
      </c>
      <c r="F33" s="12">
        <v>133</v>
      </c>
      <c r="G33" s="12">
        <v>279</v>
      </c>
      <c r="H33" s="27">
        <v>296</v>
      </c>
      <c r="I33" s="27">
        <v>220</v>
      </c>
      <c r="J33" s="32">
        <v>166</v>
      </c>
      <c r="K33" s="32">
        <v>106</v>
      </c>
      <c r="L33" s="32">
        <v>44</v>
      </c>
      <c r="M33" s="62">
        <v>39</v>
      </c>
    </row>
    <row r="34" spans="1:14" ht="19.5" thickBot="1" x14ac:dyDescent="0.3">
      <c r="A34" s="249" t="s">
        <v>8</v>
      </c>
      <c r="B34" s="250"/>
      <c r="C34" s="171">
        <f>+SUM(C32:C33)</f>
        <v>4438</v>
      </c>
      <c r="D34" s="172">
        <f t="shared" ref="D34:H34" si="0">+SUM(D32:D33)</f>
        <v>4183</v>
      </c>
      <c r="E34" s="172">
        <f t="shared" si="0"/>
        <v>4788</v>
      </c>
      <c r="F34" s="172">
        <f t="shared" si="0"/>
        <v>4458</v>
      </c>
      <c r="G34" s="172">
        <f t="shared" si="0"/>
        <v>4870</v>
      </c>
      <c r="H34" s="175">
        <f t="shared" si="0"/>
        <v>4971</v>
      </c>
      <c r="I34" s="175">
        <f>+SUM(I32:I33)</f>
        <v>4522</v>
      </c>
      <c r="J34" s="166">
        <f>+SUM(J32:J33)</f>
        <v>4612</v>
      </c>
      <c r="K34" s="166">
        <f>+SUM(K32:K33)</f>
        <v>4572</v>
      </c>
      <c r="L34" s="166">
        <f>+SUM(L32:L33)</f>
        <v>4335</v>
      </c>
      <c r="M34" s="167">
        <f>+SUM(M32:M33)</f>
        <v>4674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4438</v>
      </c>
      <c r="D41" s="15">
        <v>4183</v>
      </c>
      <c r="E41" s="15">
        <v>4622</v>
      </c>
      <c r="F41" s="15">
        <v>4325</v>
      </c>
      <c r="G41" s="15">
        <v>4591</v>
      </c>
      <c r="H41" s="28">
        <v>4675</v>
      </c>
      <c r="I41" s="28">
        <v>4302</v>
      </c>
      <c r="J41" s="33">
        <v>4446</v>
      </c>
      <c r="K41" s="33">
        <v>4466</v>
      </c>
      <c r="L41" s="33">
        <v>4291</v>
      </c>
      <c r="M41" s="70">
        <v>4635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166</v>
      </c>
      <c r="F42" s="15">
        <v>98</v>
      </c>
      <c r="G42" s="15">
        <v>194</v>
      </c>
      <c r="H42" s="28">
        <v>232</v>
      </c>
      <c r="I42" s="28">
        <v>192</v>
      </c>
      <c r="J42" s="33">
        <v>145</v>
      </c>
      <c r="K42" s="33">
        <v>88</v>
      </c>
      <c r="L42" s="33">
        <v>34</v>
      </c>
      <c r="M42" s="70">
        <v>39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35</v>
      </c>
      <c r="G43" s="15">
        <v>85</v>
      </c>
      <c r="H43" s="28">
        <v>64</v>
      </c>
      <c r="I43" s="28">
        <v>28</v>
      </c>
      <c r="J43" s="33">
        <v>21</v>
      </c>
      <c r="K43" s="33">
        <v>18</v>
      </c>
      <c r="L43" s="33">
        <v>10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4438</v>
      </c>
      <c r="D45" s="172">
        <f t="shared" ref="D45:I45" si="1">+SUM(D39:D44)</f>
        <v>4183</v>
      </c>
      <c r="E45" s="172">
        <f t="shared" si="1"/>
        <v>4788</v>
      </c>
      <c r="F45" s="172">
        <f t="shared" si="1"/>
        <v>4458</v>
      </c>
      <c r="G45" s="172">
        <f t="shared" si="1"/>
        <v>4870</v>
      </c>
      <c r="H45" s="175">
        <f t="shared" si="1"/>
        <v>4971</v>
      </c>
      <c r="I45" s="175">
        <f t="shared" si="1"/>
        <v>4522</v>
      </c>
      <c r="J45" s="166">
        <f>+SUM(J39:J44)</f>
        <v>4612</v>
      </c>
      <c r="K45" s="166">
        <f>+SUM(K39:K44)</f>
        <v>4572</v>
      </c>
      <c r="L45" s="166">
        <f>+SUM(L39:L44)</f>
        <v>4335</v>
      </c>
      <c r="M45" s="167">
        <f>+SUM(M39:M44)</f>
        <v>4674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30</v>
      </c>
      <c r="F52" s="15">
        <v>0</v>
      </c>
      <c r="G52" s="15">
        <v>47</v>
      </c>
      <c r="H52" s="28">
        <v>36</v>
      </c>
      <c r="I52" s="28">
        <v>4</v>
      </c>
      <c r="J52" s="33">
        <v>6</v>
      </c>
      <c r="K52" s="33">
        <v>9</v>
      </c>
      <c r="L52" s="33">
        <v>17</v>
      </c>
      <c r="M52" s="70">
        <v>7</v>
      </c>
    </row>
    <row r="53" spans="1:13" ht="18.75" x14ac:dyDescent="0.25">
      <c r="A53" s="279" t="s">
        <v>47</v>
      </c>
      <c r="B53" s="280"/>
      <c r="C53" s="69">
        <v>4270</v>
      </c>
      <c r="D53" s="15">
        <v>4124</v>
      </c>
      <c r="E53" s="15">
        <v>4565</v>
      </c>
      <c r="F53" s="15">
        <v>4246</v>
      </c>
      <c r="G53" s="15">
        <v>4568</v>
      </c>
      <c r="H53" s="28">
        <v>4636</v>
      </c>
      <c r="I53" s="28">
        <v>4245</v>
      </c>
      <c r="J53" s="33">
        <v>4303</v>
      </c>
      <c r="K53" s="33">
        <v>4276</v>
      </c>
      <c r="L53" s="33">
        <v>4075</v>
      </c>
      <c r="M53" s="70">
        <v>4414</v>
      </c>
    </row>
    <row r="54" spans="1:13" ht="18.75" x14ac:dyDescent="0.25">
      <c r="A54" s="279" t="s">
        <v>48</v>
      </c>
      <c r="B54" s="280"/>
      <c r="C54" s="69">
        <v>168</v>
      </c>
      <c r="D54" s="15">
        <v>59</v>
      </c>
      <c r="E54" s="15">
        <v>193</v>
      </c>
      <c r="F54" s="15">
        <v>212</v>
      </c>
      <c r="G54" s="15">
        <v>255</v>
      </c>
      <c r="H54" s="28">
        <v>299</v>
      </c>
      <c r="I54" s="28">
        <v>273</v>
      </c>
      <c r="J54" s="33">
        <v>303</v>
      </c>
      <c r="K54" s="33">
        <v>287</v>
      </c>
      <c r="L54" s="33">
        <v>243</v>
      </c>
      <c r="M54" s="70">
        <v>253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4438</v>
      </c>
      <c r="D59" s="172">
        <f>+SUM(D50:D58)</f>
        <v>4183</v>
      </c>
      <c r="E59" s="172">
        <f t="shared" ref="E59:L59" si="2">+SUM(E50:E58)</f>
        <v>4788</v>
      </c>
      <c r="F59" s="172">
        <f t="shared" si="2"/>
        <v>4458</v>
      </c>
      <c r="G59" s="172">
        <f t="shared" si="2"/>
        <v>4870</v>
      </c>
      <c r="H59" s="172">
        <f t="shared" si="2"/>
        <v>4971</v>
      </c>
      <c r="I59" s="172">
        <f t="shared" si="2"/>
        <v>4522</v>
      </c>
      <c r="J59" s="172">
        <f t="shared" si="2"/>
        <v>4612</v>
      </c>
      <c r="K59" s="172">
        <f t="shared" si="2"/>
        <v>4572</v>
      </c>
      <c r="L59" s="172">
        <f t="shared" si="2"/>
        <v>4335</v>
      </c>
      <c r="M59" s="167">
        <f>+SUM(M50:M58)</f>
        <v>4674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47</v>
      </c>
      <c r="H65" s="33">
        <v>36</v>
      </c>
      <c r="I65" s="33">
        <v>4</v>
      </c>
      <c r="J65" s="33">
        <v>6</v>
      </c>
      <c r="K65" s="32">
        <v>9</v>
      </c>
      <c r="L65" s="32">
        <v>17</v>
      </c>
      <c r="M65" s="62">
        <v>7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255</v>
      </c>
      <c r="H67" s="33">
        <v>299</v>
      </c>
      <c r="I67" s="33">
        <v>273</v>
      </c>
      <c r="J67" s="33">
        <v>303</v>
      </c>
      <c r="K67" s="32">
        <v>287</v>
      </c>
      <c r="L67" s="32">
        <v>243</v>
      </c>
      <c r="M67" s="62">
        <v>253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27</v>
      </c>
      <c r="H69" s="33">
        <v>24</v>
      </c>
      <c r="I69" s="33">
        <v>15</v>
      </c>
      <c r="J69" s="33">
        <v>7</v>
      </c>
      <c r="K69" s="32">
        <v>9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4541</v>
      </c>
      <c r="H73" s="33">
        <v>4612</v>
      </c>
      <c r="I73" s="33">
        <v>4230</v>
      </c>
      <c r="J73" s="33">
        <v>4296</v>
      </c>
      <c r="K73" s="32">
        <v>4267</v>
      </c>
      <c r="L73" s="32">
        <v>4075</v>
      </c>
      <c r="M73" s="62">
        <v>4414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4870</v>
      </c>
      <c r="H76" s="172">
        <f t="shared" si="3"/>
        <v>4971</v>
      </c>
      <c r="I76" s="172">
        <f t="shared" ref="I76:M76" si="4">+SUM(I64:I75)</f>
        <v>4522</v>
      </c>
      <c r="J76" s="172">
        <f t="shared" si="4"/>
        <v>4612</v>
      </c>
      <c r="K76" s="172">
        <f t="shared" si="4"/>
        <v>4572</v>
      </c>
      <c r="L76" s="172">
        <f t="shared" si="4"/>
        <v>4335</v>
      </c>
      <c r="M76" s="173">
        <f t="shared" si="4"/>
        <v>4674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4438</v>
      </c>
      <c r="D82" s="84">
        <v>4183</v>
      </c>
      <c r="E82" s="84">
        <v>4788</v>
      </c>
      <c r="F82" s="84">
        <v>4458</v>
      </c>
      <c r="G82" s="84">
        <v>4870</v>
      </c>
      <c r="H82" s="85">
        <v>4971</v>
      </c>
      <c r="I82" s="85">
        <v>4522</v>
      </c>
      <c r="J82" s="85">
        <v>4612</v>
      </c>
      <c r="K82" s="86">
        <v>4572</v>
      </c>
      <c r="L82" s="86">
        <v>4335</v>
      </c>
      <c r="M82" s="87">
        <v>4674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4438</v>
      </c>
      <c r="D87" s="164">
        <f t="shared" ref="D87:H87" si="5">+SUM(D82:D86)</f>
        <v>4183</v>
      </c>
      <c r="E87" s="164">
        <f t="shared" si="5"/>
        <v>4788</v>
      </c>
      <c r="F87" s="164">
        <f t="shared" si="5"/>
        <v>4458</v>
      </c>
      <c r="G87" s="164">
        <f t="shared" si="5"/>
        <v>4870</v>
      </c>
      <c r="H87" s="165">
        <f t="shared" si="5"/>
        <v>4971</v>
      </c>
      <c r="I87" s="165">
        <f>+SUM(I82:I86)</f>
        <v>4522</v>
      </c>
      <c r="J87" s="165">
        <f>+SUM(J82:J86)</f>
        <v>4612</v>
      </c>
      <c r="K87" s="166">
        <f>+SUM(K82:K86)</f>
        <v>4572</v>
      </c>
      <c r="L87" s="166">
        <f>+SUM(L82:L86)</f>
        <v>4335</v>
      </c>
      <c r="M87" s="167">
        <f>+SUM(M82:M86)</f>
        <v>4674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1373</v>
      </c>
      <c r="D93" s="91">
        <v>1340</v>
      </c>
      <c r="E93" s="91">
        <v>1535</v>
      </c>
      <c r="F93" s="91">
        <v>1410</v>
      </c>
      <c r="G93" s="91">
        <v>1665</v>
      </c>
      <c r="H93" s="92">
        <v>1611</v>
      </c>
      <c r="I93" s="92">
        <v>1463</v>
      </c>
      <c r="J93" s="86">
        <v>1726</v>
      </c>
      <c r="K93" s="86">
        <v>1668</v>
      </c>
      <c r="L93" s="86">
        <v>1619</v>
      </c>
      <c r="M93" s="87">
        <v>1683</v>
      </c>
    </row>
    <row r="94" spans="1:13" ht="18.75" x14ac:dyDescent="0.25">
      <c r="A94" s="245" t="s">
        <v>35</v>
      </c>
      <c r="B94" s="246"/>
      <c r="C94" s="63">
        <v>3065</v>
      </c>
      <c r="D94" s="15">
        <v>2843</v>
      </c>
      <c r="E94" s="15">
        <v>3253</v>
      </c>
      <c r="F94" s="15">
        <v>3048</v>
      </c>
      <c r="G94" s="15">
        <v>3205</v>
      </c>
      <c r="H94" s="28">
        <v>3360</v>
      </c>
      <c r="I94" s="28">
        <v>3059</v>
      </c>
      <c r="J94" s="28">
        <v>2886</v>
      </c>
      <c r="K94" s="32">
        <v>2904</v>
      </c>
      <c r="L94" s="32">
        <v>2716</v>
      </c>
      <c r="M94" s="88">
        <v>2991</v>
      </c>
    </row>
    <row r="95" spans="1:13" ht="19.5" thickBot="1" x14ac:dyDescent="0.3">
      <c r="A95" s="249" t="s">
        <v>8</v>
      </c>
      <c r="B95" s="250"/>
      <c r="C95" s="158">
        <f>+SUM(C93:C94)</f>
        <v>4438</v>
      </c>
      <c r="D95" s="164">
        <f t="shared" ref="D95:M95" si="6">+SUM(D93:D94)</f>
        <v>4183</v>
      </c>
      <c r="E95" s="164">
        <f t="shared" si="6"/>
        <v>4788</v>
      </c>
      <c r="F95" s="164">
        <f t="shared" si="6"/>
        <v>4458</v>
      </c>
      <c r="G95" s="164">
        <f t="shared" si="6"/>
        <v>4870</v>
      </c>
      <c r="H95" s="165">
        <f t="shared" si="6"/>
        <v>4971</v>
      </c>
      <c r="I95" s="165">
        <f t="shared" si="6"/>
        <v>4522</v>
      </c>
      <c r="J95" s="165">
        <f t="shared" si="6"/>
        <v>4612</v>
      </c>
      <c r="K95" s="166">
        <f t="shared" si="6"/>
        <v>4572</v>
      </c>
      <c r="L95" s="166">
        <f t="shared" si="6"/>
        <v>4335</v>
      </c>
      <c r="M95" s="167">
        <f t="shared" si="6"/>
        <v>4674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3.5214914552045569E-2</v>
      </c>
      <c r="D101" s="209">
        <v>4.6368582919328126E-2</v>
      </c>
      <c r="E101" s="209">
        <v>6.4080944350758853E-2</v>
      </c>
      <c r="F101" s="209">
        <v>2.2333637192342753E-2</v>
      </c>
      <c r="G101" s="210">
        <v>3.6668175645088279E-2</v>
      </c>
    </row>
    <row r="102" spans="1:10" ht="19.5" thickBot="1" x14ac:dyDescent="0.3">
      <c r="A102" s="249" t="s">
        <v>41</v>
      </c>
      <c r="B102" s="250"/>
      <c r="C102" s="162">
        <v>3.5214914552045569E-2</v>
      </c>
      <c r="D102" s="162">
        <v>4.6368582919328126E-2</v>
      </c>
      <c r="E102" s="162">
        <v>6.4080944350758853E-2</v>
      </c>
      <c r="F102" s="162">
        <v>2.2333637192342753E-2</v>
      </c>
      <c r="G102" s="163">
        <v>3.6668175645088279E-2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4635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11</v>
      </c>
      <c r="J111"/>
    </row>
    <row r="112" spans="1:10" ht="18.75" x14ac:dyDescent="0.25">
      <c r="A112" s="241" t="s">
        <v>5</v>
      </c>
      <c r="B112" s="248"/>
      <c r="C112" s="63">
        <f t="shared" si="7"/>
        <v>39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5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4674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1462</v>
      </c>
      <c r="D123" s="243">
        <f>+C123+C124</f>
        <v>2537</v>
      </c>
      <c r="E123" s="103">
        <v>901</v>
      </c>
      <c r="F123" s="243">
        <f>+E123+E124</f>
        <v>1627</v>
      </c>
      <c r="G123" s="67">
        <v>714</v>
      </c>
      <c r="H123" s="253">
        <f>+G123+G124</f>
        <v>1346</v>
      </c>
    </row>
    <row r="124" spans="1:10" ht="18.75" x14ac:dyDescent="0.25">
      <c r="A124" s="267"/>
      <c r="B124" s="105">
        <v>2</v>
      </c>
      <c r="C124" s="99">
        <v>1075</v>
      </c>
      <c r="D124" s="244"/>
      <c r="E124" s="99">
        <v>726</v>
      </c>
      <c r="F124" s="244"/>
      <c r="G124" s="99">
        <v>632</v>
      </c>
      <c r="H124" s="244"/>
    </row>
    <row r="125" spans="1:10" ht="18.75" x14ac:dyDescent="0.25">
      <c r="A125" s="266">
        <v>2017</v>
      </c>
      <c r="B125" s="106">
        <v>1</v>
      </c>
      <c r="C125" s="100">
        <v>1482</v>
      </c>
      <c r="D125" s="254">
        <f>+C125+C126</f>
        <v>2356</v>
      </c>
      <c r="E125" s="100">
        <v>807</v>
      </c>
      <c r="F125" s="254">
        <f>+E125+E126</f>
        <v>1374</v>
      </c>
      <c r="G125" s="100">
        <v>644</v>
      </c>
      <c r="H125" s="254">
        <f>+G125+G126</f>
        <v>1054</v>
      </c>
    </row>
    <row r="126" spans="1:10" ht="18.75" x14ac:dyDescent="0.25">
      <c r="A126" s="267"/>
      <c r="B126" s="105">
        <v>2</v>
      </c>
      <c r="C126" s="99">
        <v>874</v>
      </c>
      <c r="D126" s="244"/>
      <c r="E126" s="99">
        <v>567</v>
      </c>
      <c r="F126" s="244"/>
      <c r="G126" s="99">
        <v>410</v>
      </c>
      <c r="H126" s="244"/>
    </row>
    <row r="127" spans="1:10" ht="18.75" x14ac:dyDescent="0.25">
      <c r="A127" s="266">
        <v>2018</v>
      </c>
      <c r="B127" s="106">
        <v>1</v>
      </c>
      <c r="C127" s="100">
        <v>1507</v>
      </c>
      <c r="D127" s="254">
        <f>+C127+C128</f>
        <v>2501</v>
      </c>
      <c r="E127" s="100">
        <v>899</v>
      </c>
      <c r="F127" s="254">
        <f>+E127+E128</f>
        <v>1519</v>
      </c>
      <c r="G127" s="100">
        <v>560</v>
      </c>
      <c r="H127" s="254">
        <f>+G127+G128</f>
        <v>967</v>
      </c>
    </row>
    <row r="128" spans="1:10" ht="18.75" x14ac:dyDescent="0.25">
      <c r="A128" s="267"/>
      <c r="B128" s="105">
        <v>2</v>
      </c>
      <c r="C128" s="99">
        <v>994</v>
      </c>
      <c r="D128" s="244"/>
      <c r="E128" s="99">
        <v>620</v>
      </c>
      <c r="F128" s="244"/>
      <c r="G128" s="99">
        <v>407</v>
      </c>
      <c r="H128" s="244"/>
    </row>
    <row r="129" spans="1:28" ht="18.75" x14ac:dyDescent="0.25">
      <c r="A129" s="266">
        <v>2019</v>
      </c>
      <c r="B129" s="106">
        <v>1</v>
      </c>
      <c r="C129" s="100">
        <v>1722</v>
      </c>
      <c r="D129" s="254">
        <f>+C129+C130</f>
        <v>2967</v>
      </c>
      <c r="E129" s="100">
        <v>527</v>
      </c>
      <c r="F129" s="254">
        <f>+E129+E130</f>
        <v>1341</v>
      </c>
      <c r="G129" s="100">
        <v>484</v>
      </c>
      <c r="H129" s="254">
        <f>+G129+G130</f>
        <v>995</v>
      </c>
    </row>
    <row r="130" spans="1:28" ht="18.75" x14ac:dyDescent="0.25">
      <c r="A130" s="267"/>
      <c r="B130" s="105">
        <v>2</v>
      </c>
      <c r="C130" s="99">
        <v>1245</v>
      </c>
      <c r="D130" s="244"/>
      <c r="E130" s="99">
        <v>814</v>
      </c>
      <c r="F130" s="244"/>
      <c r="G130" s="99">
        <v>511</v>
      </c>
      <c r="H130" s="244"/>
    </row>
    <row r="131" spans="1:28" ht="18.75" x14ac:dyDescent="0.25">
      <c r="A131" s="266">
        <v>2022</v>
      </c>
      <c r="B131" s="106">
        <v>1</v>
      </c>
      <c r="C131" s="100">
        <v>1114</v>
      </c>
      <c r="D131" s="254">
        <f>+C131+C132</f>
        <v>1451</v>
      </c>
      <c r="E131" s="100">
        <v>755</v>
      </c>
      <c r="F131" s="254">
        <f>+E131+E132</f>
        <v>1089</v>
      </c>
      <c r="G131" s="100">
        <v>467</v>
      </c>
      <c r="H131" s="254">
        <f>+G131+G132</f>
        <v>660</v>
      </c>
    </row>
    <row r="132" spans="1:28" ht="18.75" x14ac:dyDescent="0.25">
      <c r="A132" s="267"/>
      <c r="B132" s="105">
        <v>2</v>
      </c>
      <c r="C132" s="99">
        <v>337</v>
      </c>
      <c r="D132" s="244"/>
      <c r="E132" s="99">
        <v>334</v>
      </c>
      <c r="F132" s="244"/>
      <c r="G132" s="99">
        <v>193</v>
      </c>
      <c r="H132" s="244"/>
    </row>
    <row r="133" spans="1:28" ht="18.75" x14ac:dyDescent="0.25">
      <c r="A133" s="266">
        <v>2021</v>
      </c>
      <c r="B133" s="106">
        <v>1</v>
      </c>
      <c r="C133" s="100">
        <v>1200</v>
      </c>
      <c r="D133" s="254">
        <f>+C133+C134</f>
        <v>2144</v>
      </c>
      <c r="E133" s="100">
        <v>857</v>
      </c>
      <c r="F133" s="254">
        <f>+E133+E134</f>
        <v>1590</v>
      </c>
      <c r="G133" s="100">
        <v>537</v>
      </c>
      <c r="H133" s="254">
        <f>+G133+G134</f>
        <v>1017</v>
      </c>
    </row>
    <row r="134" spans="1:28" ht="18.75" x14ac:dyDescent="0.25">
      <c r="A134" s="267"/>
      <c r="B134" s="105">
        <v>2</v>
      </c>
      <c r="C134" s="99">
        <v>944</v>
      </c>
      <c r="D134" s="244"/>
      <c r="E134" s="99">
        <v>733</v>
      </c>
      <c r="F134" s="244"/>
      <c r="G134" s="99">
        <v>480</v>
      </c>
      <c r="H134" s="244"/>
    </row>
    <row r="135" spans="1:28" ht="18.75" x14ac:dyDescent="0.25">
      <c r="A135" s="303">
        <v>2022</v>
      </c>
      <c r="B135" s="107">
        <v>1</v>
      </c>
      <c r="C135" s="101">
        <v>1386</v>
      </c>
      <c r="D135" s="255">
        <f>+C135+C136</f>
        <v>2941</v>
      </c>
      <c r="E135" s="101">
        <v>945</v>
      </c>
      <c r="F135" s="255">
        <f>+E135+E136</f>
        <v>1867</v>
      </c>
      <c r="G135" s="101">
        <v>653</v>
      </c>
      <c r="H135" s="255">
        <f>+G135+G136</f>
        <v>1312</v>
      </c>
    </row>
    <row r="136" spans="1:28" ht="19.5" thickBot="1" x14ac:dyDescent="0.3">
      <c r="A136" s="304"/>
      <c r="B136" s="108">
        <v>2</v>
      </c>
      <c r="C136" s="102">
        <v>1555</v>
      </c>
      <c r="D136" s="256"/>
      <c r="E136" s="102">
        <v>922</v>
      </c>
      <c r="F136" s="256"/>
      <c r="G136" s="102">
        <v>659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1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179</v>
      </c>
      <c r="F141" s="110">
        <f t="shared" si="9"/>
        <v>308</v>
      </c>
      <c r="G141" s="110">
        <f t="shared" si="9"/>
        <v>68</v>
      </c>
      <c r="H141" s="110">
        <f t="shared" si="9"/>
        <v>2</v>
      </c>
      <c r="I141" s="111">
        <f t="shared" si="9"/>
        <v>0</v>
      </c>
      <c r="J141" s="297">
        <f>+SUM(B141:I141)</f>
        <v>559</v>
      </c>
      <c r="M141" s="3">
        <v>1</v>
      </c>
      <c r="N141" s="22">
        <v>0</v>
      </c>
      <c r="O141" s="22">
        <v>1</v>
      </c>
      <c r="P141" s="22">
        <v>179</v>
      </c>
      <c r="Q141" s="22">
        <v>308</v>
      </c>
      <c r="R141" s="22">
        <v>68</v>
      </c>
      <c r="S141" s="22">
        <v>2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1.7889087656529517E-3</v>
      </c>
      <c r="C142" s="113">
        <f t="shared" ref="C142:H142" si="10">+IF($J$141=0,"",(C141/$J$141))</f>
        <v>0</v>
      </c>
      <c r="D142" s="113">
        <f t="shared" si="10"/>
        <v>1.7889087656529517E-3</v>
      </c>
      <c r="E142" s="113">
        <f>+IF($J$141=0,"",(E141/$J$141))</f>
        <v>0.32021466905187834</v>
      </c>
      <c r="F142" s="113">
        <f>+IF($J$141=0,"",(F141/$J$141))</f>
        <v>0.55098389982110907</v>
      </c>
      <c r="G142" s="113">
        <f t="shared" si="10"/>
        <v>0.12164579606440072</v>
      </c>
      <c r="H142" s="113">
        <f t="shared" si="10"/>
        <v>3.5778175313059034E-3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2</v>
      </c>
      <c r="P142" s="22">
        <v>62</v>
      </c>
      <c r="Q142" s="22">
        <v>376</v>
      </c>
      <c r="R142" s="22">
        <v>75</v>
      </c>
      <c r="S142" s="22">
        <v>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2</v>
      </c>
      <c r="E143" s="116">
        <f t="shared" si="11"/>
        <v>62</v>
      </c>
      <c r="F143" s="116">
        <f t="shared" si="11"/>
        <v>376</v>
      </c>
      <c r="G143" s="116">
        <f t="shared" si="11"/>
        <v>75</v>
      </c>
      <c r="H143" s="116">
        <f t="shared" si="11"/>
        <v>8</v>
      </c>
      <c r="I143" s="117">
        <f t="shared" si="11"/>
        <v>0</v>
      </c>
      <c r="J143" s="235">
        <f>+SUM(B143:I143)</f>
        <v>523</v>
      </c>
      <c r="M143" s="3">
        <v>1</v>
      </c>
      <c r="N143" s="22">
        <v>0</v>
      </c>
      <c r="O143" s="22">
        <v>1</v>
      </c>
      <c r="P143" s="22">
        <v>63</v>
      </c>
      <c r="Q143" s="22">
        <v>312</v>
      </c>
      <c r="R143" s="22">
        <v>92</v>
      </c>
      <c r="S143" s="22">
        <v>13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3.8240917782026767E-3</v>
      </c>
      <c r="E144" s="119">
        <f t="shared" si="12"/>
        <v>0.11854684512428298</v>
      </c>
      <c r="F144" s="119">
        <f t="shared" si="12"/>
        <v>0.7189292543021033</v>
      </c>
      <c r="G144" s="119">
        <f t="shared" si="12"/>
        <v>0.14340344168260039</v>
      </c>
      <c r="H144" s="119">
        <f t="shared" si="12"/>
        <v>1.5296367112810707E-2</v>
      </c>
      <c r="I144" s="120">
        <f t="shared" si="12"/>
        <v>0</v>
      </c>
      <c r="J144" s="236"/>
      <c r="M144" s="3">
        <v>1</v>
      </c>
      <c r="N144" s="3">
        <v>0</v>
      </c>
      <c r="O144" s="3">
        <v>1</v>
      </c>
      <c r="P144" s="3">
        <v>60</v>
      </c>
      <c r="Q144" s="3">
        <v>297</v>
      </c>
      <c r="R144" s="3">
        <v>114</v>
      </c>
      <c r="S144" s="3">
        <v>12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63</v>
      </c>
      <c r="F145" s="116">
        <f t="shared" si="13"/>
        <v>312</v>
      </c>
      <c r="G145" s="116">
        <f t="shared" si="13"/>
        <v>92</v>
      </c>
      <c r="H145" s="116">
        <f t="shared" si="13"/>
        <v>13</v>
      </c>
      <c r="I145" s="117">
        <f t="shared" si="13"/>
        <v>0</v>
      </c>
      <c r="J145" s="235">
        <f>+SUM(B145:I145)</f>
        <v>482</v>
      </c>
      <c r="M145" s="3">
        <v>1</v>
      </c>
      <c r="N145" s="3">
        <v>4</v>
      </c>
      <c r="O145" s="3">
        <v>1</v>
      </c>
      <c r="P145" s="3">
        <v>54</v>
      </c>
      <c r="Q145" s="3">
        <v>294</v>
      </c>
      <c r="R145" s="3">
        <v>125</v>
      </c>
      <c r="S145" s="3">
        <v>12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2.0746887966804979E-3</v>
      </c>
      <c r="C146" s="119">
        <f t="shared" ref="C146:I146" si="14">+IF($J$145=0,"",(C145/$J$145))</f>
        <v>0</v>
      </c>
      <c r="D146" s="119">
        <f t="shared" si="14"/>
        <v>2.0746887966804979E-3</v>
      </c>
      <c r="E146" s="119">
        <f t="shared" si="14"/>
        <v>0.13070539419087138</v>
      </c>
      <c r="F146" s="119">
        <f t="shared" si="14"/>
        <v>0.64730290456431538</v>
      </c>
      <c r="G146" s="119">
        <f t="shared" si="14"/>
        <v>0.1908713692946058</v>
      </c>
      <c r="H146" s="119">
        <f t="shared" si="14"/>
        <v>2.6970954356846474E-2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44</v>
      </c>
      <c r="Q146" s="3">
        <v>296</v>
      </c>
      <c r="R146" s="3">
        <v>130</v>
      </c>
      <c r="S146" s="3">
        <v>12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60</v>
      </c>
      <c r="F147" s="116">
        <f t="shared" si="15"/>
        <v>297</v>
      </c>
      <c r="G147" s="116">
        <f t="shared" si="15"/>
        <v>114</v>
      </c>
      <c r="H147" s="116">
        <f t="shared" si="15"/>
        <v>12</v>
      </c>
      <c r="I147" s="117">
        <f t="shared" si="15"/>
        <v>0</v>
      </c>
      <c r="J147" s="235">
        <f>+SUM(B147:I147)</f>
        <v>485</v>
      </c>
      <c r="M147" s="3">
        <v>0</v>
      </c>
      <c r="N147" s="3">
        <v>0</v>
      </c>
      <c r="O147" s="3">
        <v>0</v>
      </c>
      <c r="P147" s="3">
        <v>46</v>
      </c>
      <c r="Q147" s="3">
        <v>282</v>
      </c>
      <c r="R147" s="3">
        <v>151</v>
      </c>
      <c r="S147" s="3">
        <v>14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2.0618556701030928E-3</v>
      </c>
      <c r="C148" s="119">
        <f t="shared" ref="C148:I148" si="16">+IF($J$147=0,"",(C147/$J$147))</f>
        <v>0</v>
      </c>
      <c r="D148" s="119">
        <f t="shared" si="16"/>
        <v>2.0618556701030928E-3</v>
      </c>
      <c r="E148" s="119">
        <f t="shared" si="16"/>
        <v>0.12371134020618557</v>
      </c>
      <c r="F148" s="119">
        <f t="shared" si="16"/>
        <v>0.6123711340206186</v>
      </c>
      <c r="G148" s="119">
        <f t="shared" si="16"/>
        <v>0.23505154639175257</v>
      </c>
      <c r="H148" s="119">
        <f t="shared" si="16"/>
        <v>2.4742268041237112E-2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4</v>
      </c>
      <c r="D149" s="116">
        <f t="shared" si="17"/>
        <v>1</v>
      </c>
      <c r="E149" s="116">
        <f t="shared" si="17"/>
        <v>54</v>
      </c>
      <c r="F149" s="116">
        <f t="shared" si="17"/>
        <v>294</v>
      </c>
      <c r="G149" s="116">
        <f t="shared" si="17"/>
        <v>125</v>
      </c>
      <c r="H149" s="116">
        <f t="shared" si="17"/>
        <v>12</v>
      </c>
      <c r="I149" s="117">
        <f t="shared" si="17"/>
        <v>0</v>
      </c>
      <c r="J149" s="235">
        <f>+SUM(B149:I149)</f>
        <v>491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2.0366598778004071E-3</v>
      </c>
      <c r="C150" s="119">
        <f t="shared" ref="C150:I150" si="18">+IF($J$149=0,"",(C149/$J$149))</f>
        <v>8.1466395112016286E-3</v>
      </c>
      <c r="D150" s="119">
        <f t="shared" si="18"/>
        <v>2.0366598778004071E-3</v>
      </c>
      <c r="E150" s="119">
        <f t="shared" si="18"/>
        <v>0.10997963340122199</v>
      </c>
      <c r="F150" s="119">
        <f t="shared" si="18"/>
        <v>0.59877800407331971</v>
      </c>
      <c r="G150" s="119">
        <f t="shared" si="18"/>
        <v>0.25458248472505091</v>
      </c>
      <c r="H150" s="119">
        <f t="shared" si="18"/>
        <v>2.4439918533604887E-2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44</v>
      </c>
      <c r="F151" s="116">
        <f t="shared" si="19"/>
        <v>296</v>
      </c>
      <c r="G151" s="116">
        <f t="shared" si="19"/>
        <v>130</v>
      </c>
      <c r="H151" s="116">
        <f t="shared" si="19"/>
        <v>12</v>
      </c>
      <c r="I151" s="117">
        <f t="shared" si="19"/>
        <v>0</v>
      </c>
      <c r="J151" s="235">
        <f>+SUM(B151:I151)</f>
        <v>482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9.1286307053941904E-2</v>
      </c>
      <c r="F152" s="119">
        <f t="shared" si="20"/>
        <v>0.61410788381742742</v>
      </c>
      <c r="G152" s="119">
        <f t="shared" si="20"/>
        <v>0.26970954356846472</v>
      </c>
      <c r="H152" s="119">
        <f t="shared" si="20"/>
        <v>2.4896265560165973E-2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46</v>
      </c>
      <c r="F153" s="122">
        <f t="shared" si="21"/>
        <v>282</v>
      </c>
      <c r="G153" s="122">
        <f t="shared" si="21"/>
        <v>151</v>
      </c>
      <c r="H153" s="122">
        <f t="shared" si="21"/>
        <v>14</v>
      </c>
      <c r="I153" s="123">
        <f t="shared" si="21"/>
        <v>0</v>
      </c>
      <c r="J153" s="259">
        <f>+SUM(B153:I153)</f>
        <v>493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9.330628803245436E-2</v>
      </c>
      <c r="F154" s="125">
        <f t="shared" si="22"/>
        <v>0.57200811359026371</v>
      </c>
      <c r="G154" s="125">
        <f t="shared" si="22"/>
        <v>0.30628803245436104</v>
      </c>
      <c r="H154" s="125">
        <f t="shared" si="22"/>
        <v>2.8397565922920892E-2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253</v>
      </c>
      <c r="D159" s="83">
        <f t="shared" si="23"/>
        <v>306</v>
      </c>
      <c r="E159" s="110">
        <f t="shared" si="23"/>
        <v>0</v>
      </c>
      <c r="F159" s="297">
        <f>+SUM(B159:E159)</f>
        <v>559</v>
      </c>
      <c r="G159" s="83">
        <f>Q159</f>
        <v>286</v>
      </c>
      <c r="H159" s="110">
        <f>R159</f>
        <v>273</v>
      </c>
      <c r="I159" s="297">
        <f>+SUM(G159:H159)</f>
        <v>559</v>
      </c>
      <c r="J159" s="34"/>
      <c r="M159" s="3">
        <v>0</v>
      </c>
      <c r="N159" s="3">
        <v>253</v>
      </c>
      <c r="O159" s="3">
        <v>306</v>
      </c>
      <c r="P159" s="3">
        <v>0</v>
      </c>
      <c r="Q159" s="3">
        <v>286</v>
      </c>
      <c r="R159" s="3">
        <v>273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</v>
      </c>
      <c r="C160" s="30">
        <f t="shared" ref="C160:E160" si="24">+IF($F$159=0,"",(C159/$F$159))</f>
        <v>0.4525939177101968</v>
      </c>
      <c r="D160" s="30">
        <f t="shared" si="24"/>
        <v>0.54740608228980325</v>
      </c>
      <c r="E160" s="113">
        <f t="shared" si="24"/>
        <v>0</v>
      </c>
      <c r="F160" s="298"/>
      <c r="G160" s="30">
        <f>+IF($I$159=0,"",(G159/$I$159))</f>
        <v>0.51162790697674421</v>
      </c>
      <c r="H160" s="113">
        <f>+IF($I$159=0,"",(H159/$I$159))</f>
        <v>0.48837209302325579</v>
      </c>
      <c r="I160" s="298"/>
      <c r="J160" s="34"/>
      <c r="M160" s="3">
        <v>0</v>
      </c>
      <c r="N160" s="3">
        <v>216</v>
      </c>
      <c r="O160" s="3">
        <v>307</v>
      </c>
      <c r="P160" s="3">
        <v>0</v>
      </c>
      <c r="Q160" s="3">
        <v>258</v>
      </c>
      <c r="R160" s="3">
        <v>265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216</v>
      </c>
      <c r="D161" s="25">
        <f t="shared" si="25"/>
        <v>307</v>
      </c>
      <c r="E161" s="116">
        <f t="shared" si="25"/>
        <v>0</v>
      </c>
      <c r="F161" s="235">
        <f>+SUM(B161:E161)</f>
        <v>523</v>
      </c>
      <c r="G161" s="25">
        <f>Q160</f>
        <v>258</v>
      </c>
      <c r="H161" s="116">
        <f>R160</f>
        <v>265</v>
      </c>
      <c r="I161" s="235">
        <f>+SUM(G161:H161)</f>
        <v>523</v>
      </c>
      <c r="J161" s="34"/>
      <c r="M161" s="3">
        <v>0</v>
      </c>
      <c r="N161" s="3">
        <v>215</v>
      </c>
      <c r="O161" s="3">
        <v>267</v>
      </c>
      <c r="P161" s="3">
        <v>0</v>
      </c>
      <c r="Q161" s="3">
        <v>259</v>
      </c>
      <c r="R161" s="3">
        <v>223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</v>
      </c>
      <c r="C162" s="29">
        <f t="shared" ref="C162:E162" si="26">+IF($F$161=0,"",(C161/$F$161))</f>
        <v>0.4130019120458891</v>
      </c>
      <c r="D162" s="29">
        <f t="shared" si="26"/>
        <v>0.5869980879541109</v>
      </c>
      <c r="E162" s="119">
        <f t="shared" si="26"/>
        <v>0</v>
      </c>
      <c r="F162" s="236"/>
      <c r="G162" s="29">
        <f>+IF($I$161=0,"",(G161/$I$161))</f>
        <v>0.49330783938814532</v>
      </c>
      <c r="H162" s="119">
        <f>+IF($I$161=0,"",(H161/$I$161))</f>
        <v>0.50669216061185474</v>
      </c>
      <c r="I162" s="236"/>
      <c r="J162" s="34"/>
      <c r="M162" s="3">
        <v>0</v>
      </c>
      <c r="N162" s="3">
        <v>206</v>
      </c>
      <c r="O162" s="3">
        <v>279</v>
      </c>
      <c r="P162" s="3">
        <v>0</v>
      </c>
      <c r="Q162" s="3">
        <v>273</v>
      </c>
      <c r="R162" s="3">
        <v>212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215</v>
      </c>
      <c r="D163" s="25">
        <f t="shared" si="27"/>
        <v>267</v>
      </c>
      <c r="E163" s="116">
        <f t="shared" si="27"/>
        <v>0</v>
      </c>
      <c r="F163" s="235">
        <f>+SUM(B163:E163)</f>
        <v>482</v>
      </c>
      <c r="G163" s="25">
        <f>Q161</f>
        <v>259</v>
      </c>
      <c r="H163" s="116">
        <f>R161</f>
        <v>223</v>
      </c>
      <c r="I163" s="235">
        <f>+SUM(G163:H163)</f>
        <v>482</v>
      </c>
      <c r="J163" s="34"/>
      <c r="M163" s="3">
        <v>0</v>
      </c>
      <c r="N163" s="3">
        <v>215</v>
      </c>
      <c r="O163" s="3">
        <v>276</v>
      </c>
      <c r="P163" s="3">
        <v>0</v>
      </c>
      <c r="Q163" s="3">
        <v>277</v>
      </c>
      <c r="R163" s="3">
        <v>214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</v>
      </c>
      <c r="C164" s="29">
        <f t="shared" ref="C164:E164" si="28">+IF($F$163=0,"",(C163/$F$163))</f>
        <v>0.44605809128630708</v>
      </c>
      <c r="D164" s="29">
        <f t="shared" si="28"/>
        <v>0.55394190871369298</v>
      </c>
      <c r="E164" s="119">
        <f t="shared" si="28"/>
        <v>0</v>
      </c>
      <c r="F164" s="236"/>
      <c r="G164" s="29">
        <f>+IF($I$163=0,"",(G163/$I$163))</f>
        <v>0.53734439834024894</v>
      </c>
      <c r="H164" s="119">
        <f>+IF($I$163=0,"",(H163/$I$163))</f>
        <v>0.46265560165975106</v>
      </c>
      <c r="I164" s="236"/>
      <c r="J164" s="34"/>
      <c r="M164" s="3">
        <v>0</v>
      </c>
      <c r="N164" s="3">
        <v>201</v>
      </c>
      <c r="O164" s="3">
        <v>281</v>
      </c>
      <c r="P164" s="3">
        <v>0</v>
      </c>
      <c r="Q164" s="3">
        <v>265</v>
      </c>
      <c r="R164" s="3">
        <v>217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206</v>
      </c>
      <c r="D165" s="19">
        <f t="shared" si="29"/>
        <v>279</v>
      </c>
      <c r="E165" s="122">
        <f t="shared" si="29"/>
        <v>0</v>
      </c>
      <c r="F165" s="235">
        <f>+SUM(B165:E165)</f>
        <v>485</v>
      </c>
      <c r="G165" s="25">
        <f>Q162</f>
        <v>273</v>
      </c>
      <c r="H165" s="116">
        <f>R162</f>
        <v>212</v>
      </c>
      <c r="I165" s="235">
        <f>+SUM(G165:H165)</f>
        <v>485</v>
      </c>
      <c r="J165" s="34"/>
      <c r="M165" s="3">
        <v>0</v>
      </c>
      <c r="N165" s="3">
        <v>161</v>
      </c>
      <c r="O165" s="3">
        <v>332</v>
      </c>
      <c r="P165" s="3">
        <v>0</v>
      </c>
      <c r="Q165" s="3">
        <v>263</v>
      </c>
      <c r="R165" s="3">
        <v>230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</v>
      </c>
      <c r="C166" s="29">
        <f>+IF($F$165=0,"",(C165/$F$165))</f>
        <v>0.4247422680412371</v>
      </c>
      <c r="D166" s="29">
        <f t="shared" ref="D166:E166" si="30">+IF($F$165=0,"",(D165/$F$165))</f>
        <v>0.57525773195876284</v>
      </c>
      <c r="E166" s="119">
        <f t="shared" si="30"/>
        <v>0</v>
      </c>
      <c r="F166" s="236"/>
      <c r="G166" s="29">
        <f>+IF($I$165=0,"",(G165/$I$165))</f>
        <v>0.56288659793814433</v>
      </c>
      <c r="H166" s="119">
        <f>+IF($I$165=0,"",(H165/$I$165))</f>
        <v>0.43711340206185567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215</v>
      </c>
      <c r="D167" s="19">
        <f t="shared" si="31"/>
        <v>276</v>
      </c>
      <c r="E167" s="122">
        <f t="shared" si="31"/>
        <v>0</v>
      </c>
      <c r="F167" s="235">
        <f>+SUM(B167:E167)</f>
        <v>491</v>
      </c>
      <c r="G167" s="25">
        <f>Q163</f>
        <v>277</v>
      </c>
      <c r="H167" s="116">
        <f>R163</f>
        <v>214</v>
      </c>
      <c r="I167" s="235">
        <f>+SUM(G167:H167)</f>
        <v>491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</v>
      </c>
      <c r="C168" s="29">
        <f>+IF($F$167=0,"",(C167/$F$167))</f>
        <v>0.43788187372708759</v>
      </c>
      <c r="D168" s="29">
        <f>+IF($F$167=0,"",(D167/$F$167))</f>
        <v>0.56211812627291247</v>
      </c>
      <c r="E168" s="119">
        <f>+IF($F$167=0,"",(E167/$F$167))</f>
        <v>0</v>
      </c>
      <c r="F168" s="236"/>
      <c r="G168" s="29">
        <f>+IF($I$167=0,"",(G167/$I$167))</f>
        <v>0.56415478615071279</v>
      </c>
      <c r="H168" s="119">
        <f>+IF($I$167=0,"",(H167/$I$167))</f>
        <v>0.43584521384928715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201</v>
      </c>
      <c r="D169" s="19">
        <f t="shared" si="32"/>
        <v>281</v>
      </c>
      <c r="E169" s="122">
        <f t="shared" si="32"/>
        <v>0</v>
      </c>
      <c r="F169" s="235">
        <f>+SUM(B169:E169)</f>
        <v>482</v>
      </c>
      <c r="G169" s="25">
        <f>Q164</f>
        <v>265</v>
      </c>
      <c r="H169" s="116">
        <f>R164</f>
        <v>217</v>
      </c>
      <c r="I169" s="277">
        <f>+SUM(G169:H169)</f>
        <v>482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</v>
      </c>
      <c r="C170" s="29">
        <f>+IF($F$169=0,"",(C169/$F$169))</f>
        <v>0.4170124481327801</v>
      </c>
      <c r="D170" s="29">
        <f>+IF($F$169=0,"",(D169/$F$169))</f>
        <v>0.58298755186721996</v>
      </c>
      <c r="E170" s="119">
        <f>+IF($F$169=0,"",(E169/$F$169))</f>
        <v>0</v>
      </c>
      <c r="F170" s="236"/>
      <c r="G170" s="29">
        <f>+IF($I$169=0,"",(G169/$I$169))</f>
        <v>0.549792531120332</v>
      </c>
      <c r="H170" s="119">
        <f>+IF($I$169=0,"",(H169/$I$169))</f>
        <v>0.45020746887966806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161</v>
      </c>
      <c r="D171" s="19">
        <f t="shared" si="33"/>
        <v>332</v>
      </c>
      <c r="E171" s="122">
        <f t="shared" si="33"/>
        <v>0</v>
      </c>
      <c r="F171" s="259">
        <f>+SUM(B171:E171)</f>
        <v>493</v>
      </c>
      <c r="G171" s="19">
        <f>Q165</f>
        <v>263</v>
      </c>
      <c r="H171" s="122">
        <f>R165</f>
        <v>230</v>
      </c>
      <c r="I171" s="259">
        <f>+SUM(G171:H171)</f>
        <v>493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</v>
      </c>
      <c r="C172" s="127">
        <f t="shared" ref="C172:E172" si="34">+IF($F$171=0,"",(C171/$F$171))</f>
        <v>0.32657200811359027</v>
      </c>
      <c r="D172" s="127">
        <f t="shared" si="34"/>
        <v>0.67342799188640978</v>
      </c>
      <c r="E172" s="125">
        <f t="shared" si="34"/>
        <v>0</v>
      </c>
      <c r="F172" s="260"/>
      <c r="G172" s="127">
        <f>+IF($I$171=0,"",(G171/$I$171))</f>
        <v>0.53346855983772823</v>
      </c>
      <c r="H172" s="125">
        <f>+IF($I$171=0,"",(H171/$I$171))</f>
        <v>0.46653144016227183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15</v>
      </c>
      <c r="C178" s="19">
        <f t="shared" ref="C178:G178" si="35">+N178</f>
        <v>544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559</v>
      </c>
      <c r="I178" s="21"/>
      <c r="J178" s="21"/>
      <c r="K178" s="3"/>
      <c r="L178" s="3"/>
      <c r="M178" s="3">
        <v>15</v>
      </c>
      <c r="N178" s="3">
        <v>544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2.6833631484794274E-2</v>
      </c>
      <c r="C179" s="30">
        <f t="shared" ref="C179:G179" si="36">+IF($H$178=0,"",(C178/$H$178))</f>
        <v>0.97316636851520577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15</v>
      </c>
      <c r="N179" s="3">
        <v>508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15</v>
      </c>
      <c r="C180" s="25">
        <f t="shared" ref="C180:G180" si="37">+N179</f>
        <v>508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523</v>
      </c>
      <c r="I180" s="20"/>
      <c r="J180" s="20"/>
      <c r="K180" s="3"/>
      <c r="L180" s="3"/>
      <c r="M180" s="3">
        <v>17</v>
      </c>
      <c r="N180" s="3">
        <v>465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2.8680688336520075E-2</v>
      </c>
      <c r="C181" s="29">
        <f t="shared" ref="C181:G181" si="38">+IF($H$180=0,"",(C180/$H$180))</f>
        <v>0.97131931166347996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12</v>
      </c>
      <c r="N181" s="3">
        <v>473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17</v>
      </c>
      <c r="C182" s="25">
        <f t="shared" ref="C182:G182" si="39">+N180</f>
        <v>465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482</v>
      </c>
      <c r="I182" s="20"/>
      <c r="J182" s="20"/>
      <c r="K182" s="3"/>
      <c r="L182" s="3"/>
      <c r="M182" s="3">
        <v>10</v>
      </c>
      <c r="N182" s="3">
        <v>481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3.5269709543568464E-2</v>
      </c>
      <c r="C183" s="29">
        <f t="shared" ref="C183:G183" si="40">+IF($H$182=0,"",(C182/$H$182))</f>
        <v>0.96473029045643155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13</v>
      </c>
      <c r="N183" s="3">
        <v>469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12</v>
      </c>
      <c r="C184" s="25">
        <f t="shared" ref="C184:G184" si="41">+N181</f>
        <v>473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485</v>
      </c>
      <c r="I184" s="20"/>
      <c r="J184" s="20"/>
      <c r="K184" s="20"/>
      <c r="L184" s="20"/>
      <c r="M184" s="3">
        <v>22</v>
      </c>
      <c r="N184" s="3">
        <v>471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2.4742268041237112E-2</v>
      </c>
      <c r="C185" s="29">
        <f t="shared" ref="C185:G185" si="42">+IF($H$184=0,"",(C184/$H$184))</f>
        <v>0.97525773195876286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10</v>
      </c>
      <c r="C186" s="25">
        <f t="shared" ref="C186:G186" si="43">N182</f>
        <v>481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491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2.0366598778004074E-2</v>
      </c>
      <c r="C187" s="29">
        <f t="shared" si="44"/>
        <v>0.97963340122199594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13</v>
      </c>
      <c r="C188" s="25">
        <f t="shared" ref="C188:G188" si="45">N183</f>
        <v>469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482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2.6970954356846474E-2</v>
      </c>
      <c r="C189" s="29">
        <f t="shared" si="46"/>
        <v>0.97302904564315351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22</v>
      </c>
      <c r="C190" s="25">
        <f t="shared" ref="C190:G190" si="47">N184</f>
        <v>471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493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4.4624746450304259E-2</v>
      </c>
      <c r="C191" s="127">
        <f>+IF($H$190=0,"",(C190/$H$190))</f>
        <v>0.95537525354969577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614</v>
      </c>
      <c r="D198" s="15">
        <v>376</v>
      </c>
      <c r="E198" s="15">
        <v>603</v>
      </c>
      <c r="F198" s="15">
        <v>676</v>
      </c>
      <c r="G198" s="15">
        <v>722</v>
      </c>
      <c r="H198" s="28">
        <v>778</v>
      </c>
      <c r="I198" s="28">
        <v>788</v>
      </c>
      <c r="J198" s="33">
        <v>876</v>
      </c>
      <c r="K198" s="33">
        <v>795</v>
      </c>
      <c r="L198" s="33">
        <v>917</v>
      </c>
      <c r="M198" s="70">
        <v>846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15</v>
      </c>
      <c r="F199" s="15">
        <v>62</v>
      </c>
      <c r="G199" s="15">
        <v>1</v>
      </c>
      <c r="H199" s="28">
        <v>58</v>
      </c>
      <c r="I199" s="28">
        <v>98</v>
      </c>
      <c r="J199" s="33">
        <v>73</v>
      </c>
      <c r="K199" s="33">
        <v>54</v>
      </c>
      <c r="L199" s="33">
        <v>74</v>
      </c>
      <c r="M199" s="70">
        <v>93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6</v>
      </c>
      <c r="G200" s="15">
        <v>0</v>
      </c>
      <c r="H200" s="28">
        <v>13</v>
      </c>
      <c r="I200" s="28">
        <v>42</v>
      </c>
      <c r="J200" s="33">
        <v>14</v>
      </c>
      <c r="K200" s="33">
        <v>18</v>
      </c>
      <c r="L200" s="33">
        <v>12</v>
      </c>
      <c r="M200" s="70">
        <v>12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614</v>
      </c>
      <c r="D202" s="158">
        <f t="shared" si="49"/>
        <v>376</v>
      </c>
      <c r="E202" s="158">
        <f t="shared" si="49"/>
        <v>618</v>
      </c>
      <c r="F202" s="158">
        <f t="shared" si="49"/>
        <v>744</v>
      </c>
      <c r="G202" s="158">
        <f t="shared" si="49"/>
        <v>723</v>
      </c>
      <c r="H202" s="158">
        <f t="shared" si="49"/>
        <v>849</v>
      </c>
      <c r="I202" s="158">
        <f t="shared" si="49"/>
        <v>928</v>
      </c>
      <c r="J202" s="158">
        <f t="shared" si="49"/>
        <v>963</v>
      </c>
      <c r="K202" s="158">
        <f t="shared" ref="K202:L202" si="50">+SUM(K196:K201)</f>
        <v>867</v>
      </c>
      <c r="L202" s="158">
        <f t="shared" si="50"/>
        <v>1003</v>
      </c>
      <c r="M202" s="179">
        <f>+SUM(M196:M201)</f>
        <v>951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0.7901069518716578</v>
      </c>
      <c r="E210" s="187"/>
      <c r="F210" s="186">
        <v>0.85424588086185049</v>
      </c>
      <c r="G210" s="187"/>
      <c r="H210" s="186">
        <v>0.87113402061855671</v>
      </c>
      <c r="I210" s="186"/>
      <c r="J210" s="194">
        <v>0.8592677345537757</v>
      </c>
      <c r="K210" s="202"/>
      <c r="L210" s="186">
        <v>0.84422110552763818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1</v>
      </c>
      <c r="E211" s="187"/>
      <c r="F211" s="186" t="s">
        <v>66</v>
      </c>
      <c r="G211" s="187"/>
      <c r="H211" s="186">
        <v>0.85185185185185186</v>
      </c>
      <c r="I211" s="186"/>
      <c r="J211" s="194">
        <v>0.5</v>
      </c>
      <c r="K211" s="202"/>
      <c r="L211" s="186">
        <v>0.94117647058823528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>
        <v>1</v>
      </c>
      <c r="E212" s="187"/>
      <c r="F212" s="186">
        <v>1</v>
      </c>
      <c r="G212" s="187"/>
      <c r="H212" s="186">
        <v>0.953125</v>
      </c>
      <c r="I212" s="186"/>
      <c r="J212" s="194">
        <v>0.93103448275862066</v>
      </c>
      <c r="K212" s="202"/>
      <c r="L212" s="186">
        <v>0.96296296296296291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1</v>
      </c>
      <c r="E213" s="187"/>
      <c r="F213" s="186">
        <v>0.92307692307692313</v>
      </c>
      <c r="G213" s="187"/>
      <c r="H213" s="186">
        <v>0.88095238095238093</v>
      </c>
      <c r="I213" s="186"/>
      <c r="J213" s="194">
        <v>0.9285714285714286</v>
      </c>
      <c r="K213" s="202"/>
      <c r="L213" s="186">
        <v>0.94444444444444442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131</v>
      </c>
      <c r="E221" s="187"/>
      <c r="F221" s="193" t="s">
        <v>131</v>
      </c>
      <c r="G221" s="187"/>
      <c r="H221" s="193" t="s">
        <v>131</v>
      </c>
      <c r="I221" s="187"/>
      <c r="J221" s="193" t="s">
        <v>131</v>
      </c>
      <c r="K221" s="187"/>
      <c r="L221" s="193" t="s">
        <v>131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128</v>
      </c>
      <c r="E222" s="187"/>
      <c r="F222" s="193" t="s">
        <v>66</v>
      </c>
      <c r="G222" s="187"/>
      <c r="H222" s="193" t="s">
        <v>131</v>
      </c>
      <c r="I222" s="187"/>
      <c r="J222" s="193" t="s">
        <v>126</v>
      </c>
      <c r="K222" s="187"/>
      <c r="L222" s="193" t="s">
        <v>131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124</v>
      </c>
      <c r="E223" s="187"/>
      <c r="F223" s="193" t="s">
        <v>127</v>
      </c>
      <c r="G223" s="187"/>
      <c r="H223" s="193" t="s">
        <v>132</v>
      </c>
      <c r="I223" s="187"/>
      <c r="J223" s="193" t="s">
        <v>133</v>
      </c>
      <c r="K223" s="187"/>
      <c r="L223" s="193" t="s">
        <v>133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125</v>
      </c>
      <c r="E224" s="187"/>
      <c r="F224" s="193" t="s">
        <v>127</v>
      </c>
      <c r="G224" s="187"/>
      <c r="H224" s="193" t="s">
        <v>127</v>
      </c>
      <c r="I224" s="187"/>
      <c r="J224" s="193" t="s">
        <v>131</v>
      </c>
      <c r="K224" s="187"/>
      <c r="L224" s="193" t="s">
        <v>125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2023-09-02T04:31:09Z</dcterms:modified>
</cp:coreProperties>
</file>