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8453D34-02AD-4A98-8FCE-F3FFCFE94B6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<sst xmlns="http://schemas.openxmlformats.org/spreadsheetml/2006/main" count="240" uniqueCount="136">
  <si>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</si>
  <si>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</si>
  <si>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</si>
  <si>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</si>
  <si>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</si>
  <si>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</si>
  <si>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</si>
  <si>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</si>
  <si>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</si>
  <si>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</si>
  <si>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</si>
  <si>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</si>
  <si>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</si>
  <si>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</si>
  <si>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</si>
  <si>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</si>
  <si>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</si>
  <si>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</si>
  <si>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</si>
  <si>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</si>
  <si>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</si>
  <si>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</si>
  <si>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</si>
  <si>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</si>
  <si>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</si>
  <si>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</si>
  <si>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</si>
  <si>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</si>
  <si>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</si>
  <si>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</si>
  <si>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</si>
  <si>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</si>
  <si>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</si>
  <si>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</si>
  <si>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</si>
  <si>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</si>
  <si>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</si>
  <si>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</si>
  <si>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</si>
  <si>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</si>
  <si>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</si>
  <si>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</si>
  <si>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</si>
  <si>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</si>
  <si>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</si>
  <si>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</si>
  <si>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</si>
  <si>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</si>
  <si>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</si>
  <si>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</si>
  <si>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</si>
  <si>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</si>
  <si>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</si>
  <si>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</si>
  <si>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</si>
  <si>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</si>
  <si>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</si>
  <si>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</si>
  <si>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</si>
  <si>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</si>
  <si>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</si>
  <si>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</si>
  <si>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</si>
  <si>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</si>
  <si>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</si>
  <si>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</si>
  <si>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</si>
  <si>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</si>
  <si>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</si>
  <si>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</si>
  <si>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</si>
  <si>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</si>
  <si>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</si>
  <si>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</si>
  <si>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</si>
  <si>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</si>
  <si>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</si>
  <si>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</si>
  <si>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</si>
  <si>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</si>
  <si>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</si>
  <si>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</si>
  <si>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</si>
  <si>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</si>
  <si>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</si>
  <si>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</si>
  <si>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</si>
  <si>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</si>
  <si>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</si>
  <si>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</si>
  <si>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</si>
  <si>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</si>
  <si>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</si>
  <si>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</si>
  <si>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</si>
  <si>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</si>
  <si>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</si>
  <si>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</si>
  <si>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</si>
  <si>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</si>
  <si>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</si>
  <si>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</si>
  <si>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</si>
  <si>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</si>
  <si>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</si>
  <si>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</si>
  <si>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</si>
  <si>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</si>
  <si>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</si>
  <si>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</si>
  <si>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</si>
  <si>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</si>
  <si>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</si>
  <si>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</si>
  <si>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</si>
  <si>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</si>
  <si>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</si>
  <si>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</si>
  <si>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</si>
  <si>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</si>
  <si>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</si>
  <si>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</si>
  <si>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</si>
  <si>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</si>
  <si>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</si>
  <si>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SI</t>
  </si>
  <si>
    <t>Entre 3,5 y 4 SMMLV</t>
  </si>
  <si>
    <t>Entre 2 y 2 ,5 SMMLV</t>
  </si>
  <si>
    <t>UNIVERSIDAD PONTIFICIA BOLIVARIANA</t>
  </si>
  <si>
    <t>1 SMMLV</t>
  </si>
  <si>
    <t>Entre 1 y 1,5 SMMLV</t>
  </si>
  <si>
    <t>Entre 1,5 y 2 SMMLV</t>
  </si>
  <si>
    <t>Entre 11 y 13 SMMLV</t>
  </si>
  <si>
    <t>Entre 9 y 11 SMMLV</t>
  </si>
  <si>
    <t>Entre 8 y 9 SMMLV</t>
  </si>
  <si>
    <t>Entre 7 y 8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</si>
</sst>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PONTIFICIA BOLIVARIANA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4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4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PONTIFICIA BOLIVARIANA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23393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18466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4927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266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14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5.9817689085981771E-2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0.72993361496680753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19007</v>
      </c>
      <c r="D32" s="56">
        <v>19918</v>
      </c>
      <c r="E32" s="56">
        <v>20502</v>
      </c>
      <c r="F32" s="56">
        <v>21532</v>
      </c>
      <c r="G32" s="56">
        <v>21078</v>
      </c>
      <c r="H32" s="57">
        <v>20467</v>
      </c>
      <c r="I32" s="57">
        <v>22006</v>
      </c>
      <c r="J32" s="58">
        <v>21690</v>
      </c>
      <c r="K32" s="58">
        <v>20986</v>
      </c>
      <c r="L32" s="58">
        <v>19773</v>
      </c>
      <c r="M32" s="61">
        <v>18466</v>
      </c>
    </row>
    <row r="33" spans="1:14" ht="18.75" x14ac:dyDescent="0.25">
      <c r="A33" s="275" t="s">
        <v>24</v>
      </c>
      <c r="B33" s="276"/>
      <c r="C33" s="60">
        <v>2827</v>
      </c>
      <c r="D33" s="12">
        <v>2811</v>
      </c>
      <c r="E33" s="12">
        <v>3190</v>
      </c>
      <c r="F33" s="12">
        <v>3696</v>
      </c>
      <c r="G33" s="12">
        <v>3520</v>
      </c>
      <c r="H33" s="27">
        <v>2978</v>
      </c>
      <c r="I33" s="27">
        <v>3666</v>
      </c>
      <c r="J33" s="32">
        <v>3622</v>
      </c>
      <c r="K33" s="32">
        <v>3734</v>
      </c>
      <c r="L33" s="32">
        <v>4240</v>
      </c>
      <c r="M33" s="62">
        <v>4927</v>
      </c>
    </row>
    <row r="34" spans="1:14" ht="19.5" thickBot="1" x14ac:dyDescent="0.3">
      <c r="A34" s="250" t="s">
        <v>8</v>
      </c>
      <c r="B34" s="251"/>
      <c r="C34" s="171">
        <f>+SUM(C32:C33)</f>
        <v>21834</v>
      </c>
      <c r="D34" s="172">
        <f t="shared" ref="D34:H34" si="0">+SUM(D32:D33)</f>
        <v>22729</v>
      </c>
      <c r="E34" s="172">
        <f t="shared" si="0"/>
        <v>23692</v>
      </c>
      <c r="F34" s="172">
        <f t="shared" si="0"/>
        <v>25228</v>
      </c>
      <c r="G34" s="172">
        <f t="shared" si="0"/>
        <v>24598</v>
      </c>
      <c r="H34" s="175">
        <f t="shared" si="0"/>
        <v>23445</v>
      </c>
      <c r="I34" s="175">
        <f>+SUM(I32:I33)</f>
        <v>25672</v>
      </c>
      <c r="J34" s="166">
        <f>+SUM(J32:J33)</f>
        <v>25312</v>
      </c>
      <c r="K34" s="166">
        <f>+SUM(K32:K33)</f>
        <v>24720</v>
      </c>
      <c r="L34" s="166">
        <f>+SUM(L32:L33)</f>
        <v>24013</v>
      </c>
      <c r="M34" s="167">
        <f>+SUM(M32:M33)</f>
        <v>23393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12</v>
      </c>
      <c r="D40" s="15">
        <v>11</v>
      </c>
      <c r="E40" s="15">
        <v>16</v>
      </c>
      <c r="F40" s="15">
        <v>11</v>
      </c>
      <c r="G40" s="15">
        <v>10</v>
      </c>
      <c r="H40" s="28">
        <v>5</v>
      </c>
      <c r="I40" s="28">
        <v>1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18995</v>
      </c>
      <c r="D41" s="15">
        <v>19907</v>
      </c>
      <c r="E41" s="15">
        <v>20486</v>
      </c>
      <c r="F41" s="15">
        <v>21521</v>
      </c>
      <c r="G41" s="15">
        <v>21068</v>
      </c>
      <c r="H41" s="28">
        <v>20462</v>
      </c>
      <c r="I41" s="28">
        <v>22005</v>
      </c>
      <c r="J41" s="33">
        <v>21690</v>
      </c>
      <c r="K41" s="33">
        <v>20986</v>
      </c>
      <c r="L41" s="33">
        <v>19773</v>
      </c>
      <c r="M41" s="70">
        <v>18466</v>
      </c>
      <c r="N41" s="42"/>
    </row>
    <row r="42" spans="1:14" ht="18.75" x14ac:dyDescent="0.25">
      <c r="A42" s="241" t="s">
        <v>5</v>
      </c>
      <c r="B42" s="242"/>
      <c r="C42" s="69">
        <v>2155</v>
      </c>
      <c r="D42" s="15">
        <v>2019</v>
      </c>
      <c r="E42" s="15">
        <v>2147</v>
      </c>
      <c r="F42" s="15">
        <v>2207</v>
      </c>
      <c r="G42" s="15">
        <v>1944</v>
      </c>
      <c r="H42" s="28">
        <v>1764</v>
      </c>
      <c r="I42" s="28">
        <v>1873</v>
      </c>
      <c r="J42" s="33">
        <v>1871</v>
      </c>
      <c r="K42" s="33">
        <v>1944</v>
      </c>
      <c r="L42" s="33">
        <v>1922</v>
      </c>
      <c r="M42" s="70">
        <v>2302</v>
      </c>
      <c r="N42" s="42"/>
    </row>
    <row r="43" spans="1:14" ht="18.75" x14ac:dyDescent="0.25">
      <c r="A43" s="241" t="s">
        <v>6</v>
      </c>
      <c r="B43" s="242"/>
      <c r="C43" s="69">
        <v>553</v>
      </c>
      <c r="D43" s="15">
        <v>653</v>
      </c>
      <c r="E43" s="15">
        <v>866</v>
      </c>
      <c r="F43" s="15">
        <v>1264</v>
      </c>
      <c r="G43" s="15">
        <v>1334</v>
      </c>
      <c r="H43" s="28">
        <v>989</v>
      </c>
      <c r="I43" s="28">
        <v>1477</v>
      </c>
      <c r="J43" s="33">
        <v>1426</v>
      </c>
      <c r="K43" s="33">
        <v>1514</v>
      </c>
      <c r="L43" s="33">
        <v>2016</v>
      </c>
      <c r="M43" s="70">
        <v>2307</v>
      </c>
      <c r="N43" s="42"/>
    </row>
    <row r="44" spans="1:14" ht="18.75" x14ac:dyDescent="0.25">
      <c r="A44" s="241" t="s">
        <v>7</v>
      </c>
      <c r="B44" s="242"/>
      <c r="C44" s="69">
        <v>119</v>
      </c>
      <c r="D44" s="15">
        <v>139</v>
      </c>
      <c r="E44" s="15">
        <v>177</v>
      </c>
      <c r="F44" s="15">
        <v>225</v>
      </c>
      <c r="G44" s="15">
        <v>242</v>
      </c>
      <c r="H44" s="28">
        <v>225</v>
      </c>
      <c r="I44" s="28">
        <v>316</v>
      </c>
      <c r="J44" s="33">
        <v>325</v>
      </c>
      <c r="K44" s="33">
        <v>276</v>
      </c>
      <c r="L44" s="33">
        <v>302</v>
      </c>
      <c r="M44" s="70">
        <v>318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21834</v>
      </c>
      <c r="D45" s="172">
        <f t="shared" ref="D45:I45" si="1">+SUM(D39:D44)</f>
        <v>22729</v>
      </c>
      <c r="E45" s="172">
        <f t="shared" si="1"/>
        <v>23692</v>
      </c>
      <c r="F45" s="172">
        <f t="shared" si="1"/>
        <v>25228</v>
      </c>
      <c r="G45" s="172">
        <f t="shared" si="1"/>
        <v>24598</v>
      </c>
      <c r="H45" s="175">
        <f t="shared" si="1"/>
        <v>23445</v>
      </c>
      <c r="I45" s="175">
        <f t="shared" si="1"/>
        <v>25672</v>
      </c>
      <c r="J45" s="166">
        <f>+SUM(J39:J44)</f>
        <v>25312</v>
      </c>
      <c r="K45" s="166">
        <f>+SUM(K39:K44)</f>
        <v>24720</v>
      </c>
      <c r="L45" s="166">
        <f>+SUM(L39:L44)</f>
        <v>24013</v>
      </c>
      <c r="M45" s="167">
        <f>+SUM(M39:M44)</f>
        <v>23393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2274</v>
      </c>
      <c r="D51" s="15">
        <v>2252</v>
      </c>
      <c r="E51" s="15">
        <v>2104</v>
      </c>
      <c r="F51" s="15">
        <v>1955</v>
      </c>
      <c r="G51" s="15">
        <v>1745</v>
      </c>
      <c r="H51" s="28">
        <v>1676</v>
      </c>
      <c r="I51" s="28">
        <v>1734</v>
      </c>
      <c r="J51" s="33">
        <v>1647</v>
      </c>
      <c r="K51" s="33">
        <v>1552</v>
      </c>
      <c r="L51" s="33">
        <v>1462</v>
      </c>
      <c r="M51" s="70">
        <v>1417</v>
      </c>
    </row>
    <row r="52" spans="1:13" ht="18.75" x14ac:dyDescent="0.25">
      <c r="A52" s="245" t="s">
        <v>27</v>
      </c>
      <c r="B52" s="246"/>
      <c r="C52" s="69">
        <v>1831</v>
      </c>
      <c r="D52" s="15">
        <v>2047</v>
      </c>
      <c r="E52" s="15">
        <v>2179</v>
      </c>
      <c r="F52" s="15">
        <v>2282</v>
      </c>
      <c r="G52" s="15">
        <v>2081</v>
      </c>
      <c r="H52" s="28">
        <v>1741</v>
      </c>
      <c r="I52" s="28">
        <v>1956</v>
      </c>
      <c r="J52" s="33">
        <v>1774</v>
      </c>
      <c r="K52" s="33">
        <v>1795</v>
      </c>
      <c r="L52" s="33">
        <v>2135</v>
      </c>
      <c r="M52" s="70">
        <v>1711</v>
      </c>
    </row>
    <row r="53" spans="1:13" ht="18.75" x14ac:dyDescent="0.25">
      <c r="A53" s="245" t="s">
        <v>47</v>
      </c>
      <c r="B53" s="246"/>
      <c r="C53" s="69">
        <v>1216</v>
      </c>
      <c r="D53" s="15">
        <v>1220</v>
      </c>
      <c r="E53" s="15">
        <v>1251</v>
      </c>
      <c r="F53" s="15">
        <v>1302</v>
      </c>
      <c r="G53" s="15">
        <v>1209</v>
      </c>
      <c r="H53" s="28">
        <v>1187</v>
      </c>
      <c r="I53" s="28">
        <v>1231</v>
      </c>
      <c r="J53" s="33">
        <v>1379</v>
      </c>
      <c r="K53" s="33">
        <v>1430</v>
      </c>
      <c r="L53" s="33">
        <v>1445</v>
      </c>
      <c r="M53" s="70">
        <v>1527</v>
      </c>
    </row>
    <row r="54" spans="1:13" ht="18.75" x14ac:dyDescent="0.25">
      <c r="A54" s="245" t="s">
        <v>48</v>
      </c>
      <c r="B54" s="246"/>
      <c r="C54" s="69">
        <v>5422</v>
      </c>
      <c r="D54" s="15">
        <v>5567</v>
      </c>
      <c r="E54" s="15">
        <v>5890</v>
      </c>
      <c r="F54" s="15">
        <v>6558</v>
      </c>
      <c r="G54" s="15">
        <v>6736</v>
      </c>
      <c r="H54" s="28">
        <v>6673</v>
      </c>
      <c r="I54" s="28">
        <v>7634</v>
      </c>
      <c r="J54" s="33">
        <v>7712</v>
      </c>
      <c r="K54" s="33">
        <v>7479</v>
      </c>
      <c r="L54" s="33">
        <v>7072</v>
      </c>
      <c r="M54" s="70">
        <v>6756</v>
      </c>
    </row>
    <row r="55" spans="1:13" ht="18.75" x14ac:dyDescent="0.25">
      <c r="A55" s="245" t="s">
        <v>59</v>
      </c>
      <c r="B55" s="246"/>
      <c r="C55" s="69">
        <v>3460</v>
      </c>
      <c r="D55" s="15">
        <v>3387</v>
      </c>
      <c r="E55" s="15">
        <v>3390</v>
      </c>
      <c r="F55" s="15">
        <v>3441</v>
      </c>
      <c r="G55" s="15">
        <v>2828</v>
      </c>
      <c r="H55" s="28">
        <v>2477</v>
      </c>
      <c r="I55" s="28">
        <v>3169</v>
      </c>
      <c r="J55" s="33">
        <v>3109</v>
      </c>
      <c r="K55" s="33">
        <v>3069</v>
      </c>
      <c r="L55" s="33">
        <v>2941</v>
      </c>
      <c r="M55" s="70">
        <v>2956</v>
      </c>
    </row>
    <row r="56" spans="1:13" ht="18.75" x14ac:dyDescent="0.25">
      <c r="A56" s="245" t="s">
        <v>49</v>
      </c>
      <c r="B56" s="246"/>
      <c r="C56" s="69">
        <v>7622</v>
      </c>
      <c r="D56" s="15">
        <v>8244</v>
      </c>
      <c r="E56" s="15">
        <v>8866</v>
      </c>
      <c r="F56" s="15">
        <v>9573</v>
      </c>
      <c r="G56" s="15">
        <v>9868</v>
      </c>
      <c r="H56" s="28">
        <v>9663</v>
      </c>
      <c r="I56" s="28">
        <v>9921</v>
      </c>
      <c r="J56" s="33">
        <v>9668</v>
      </c>
      <c r="K56" s="33">
        <v>9357</v>
      </c>
      <c r="L56" s="33">
        <v>8876</v>
      </c>
      <c r="M56" s="70">
        <v>8676</v>
      </c>
    </row>
    <row r="57" spans="1:13" ht="18.75" x14ac:dyDescent="0.25">
      <c r="A57" s="245" t="s">
        <v>28</v>
      </c>
      <c r="B57" s="246"/>
      <c r="C57" s="69">
        <v>9</v>
      </c>
      <c r="D57" s="15">
        <v>12</v>
      </c>
      <c r="E57" s="15">
        <v>12</v>
      </c>
      <c r="F57" s="15">
        <v>117</v>
      </c>
      <c r="G57" s="15">
        <v>131</v>
      </c>
      <c r="H57" s="28">
        <v>28</v>
      </c>
      <c r="I57" s="28">
        <v>27</v>
      </c>
      <c r="J57" s="33">
        <v>23</v>
      </c>
      <c r="K57" s="33">
        <v>38</v>
      </c>
      <c r="L57" s="33">
        <v>76</v>
      </c>
      <c r="M57" s="70">
        <v>75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6</v>
      </c>
      <c r="M58" s="74">
        <v>275</v>
      </c>
    </row>
    <row r="59" spans="1:13" ht="19.5" thickBot="1" x14ac:dyDescent="0.3">
      <c r="A59" s="250" t="s">
        <v>8</v>
      </c>
      <c r="B59" s="251"/>
      <c r="C59" s="174">
        <f>+SUM(C50:C58)</f>
        <v>21834</v>
      </c>
      <c r="D59" s="172">
        <f>+SUM(D50:D58)</f>
        <v>22729</v>
      </c>
      <c r="E59" s="172">
        <f t="shared" ref="E59:L59" si="2">+SUM(E50:E58)</f>
        <v>23692</v>
      </c>
      <c r="F59" s="172">
        <f t="shared" si="2"/>
        <v>25228</v>
      </c>
      <c r="G59" s="172">
        <f t="shared" si="2"/>
        <v>24598</v>
      </c>
      <c r="H59" s="172">
        <f t="shared" si="2"/>
        <v>23445</v>
      </c>
      <c r="I59" s="172">
        <f t="shared" si="2"/>
        <v>25672</v>
      </c>
      <c r="J59" s="172">
        <f t="shared" si="2"/>
        <v>25312</v>
      </c>
      <c r="K59" s="172">
        <f t="shared" si="2"/>
        <v>24720</v>
      </c>
      <c r="L59" s="172">
        <f t="shared" si="2"/>
        <v>24013</v>
      </c>
      <c r="M59" s="167">
        <f>+SUM(M50:M58)</f>
        <v>23393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2044</v>
      </c>
      <c r="H65" s="33">
        <v>1748</v>
      </c>
      <c r="I65" s="33">
        <v>1995</v>
      </c>
      <c r="J65" s="33">
        <v>1846</v>
      </c>
      <c r="K65" s="32">
        <v>1855</v>
      </c>
      <c r="L65" s="32">
        <v>1963</v>
      </c>
      <c r="M65" s="62">
        <v>1608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2421</v>
      </c>
      <c r="H66" s="33">
        <v>2370</v>
      </c>
      <c r="I66" s="33">
        <v>2502</v>
      </c>
      <c r="J66" s="33">
        <v>2428</v>
      </c>
      <c r="K66" s="32">
        <v>2717</v>
      </c>
      <c r="L66" s="32">
        <v>2257</v>
      </c>
      <c r="M66" s="62">
        <v>2239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4528</v>
      </c>
      <c r="H67" s="33">
        <v>4349</v>
      </c>
      <c r="I67" s="33">
        <v>4807</v>
      </c>
      <c r="J67" s="33">
        <v>4753</v>
      </c>
      <c r="K67" s="32">
        <v>4576</v>
      </c>
      <c r="L67" s="32">
        <v>4314</v>
      </c>
      <c r="M67" s="62">
        <v>4213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4562</v>
      </c>
      <c r="H68" s="33">
        <v>4327</v>
      </c>
      <c r="I68" s="33">
        <v>5470</v>
      </c>
      <c r="J68" s="33">
        <v>5500</v>
      </c>
      <c r="K68" s="32">
        <v>5479</v>
      </c>
      <c r="L68" s="32">
        <v>5389</v>
      </c>
      <c r="M68" s="62">
        <v>5252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131</v>
      </c>
      <c r="H69" s="33">
        <v>28</v>
      </c>
      <c r="I69" s="33">
        <v>27</v>
      </c>
      <c r="J69" s="33">
        <v>23</v>
      </c>
      <c r="K69" s="32">
        <v>38</v>
      </c>
      <c r="L69" s="32">
        <v>76</v>
      </c>
      <c r="M69" s="62">
        <v>75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485</v>
      </c>
      <c r="H70" s="33">
        <v>545</v>
      </c>
      <c r="I70" s="33">
        <v>638</v>
      </c>
      <c r="J70" s="33">
        <v>634</v>
      </c>
      <c r="K70" s="32">
        <v>240</v>
      </c>
      <c r="L70" s="32">
        <v>601</v>
      </c>
      <c r="M70" s="62">
        <v>828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9214</v>
      </c>
      <c r="H71" s="33">
        <v>8891</v>
      </c>
      <c r="I71" s="33">
        <v>8987</v>
      </c>
      <c r="J71" s="33">
        <v>8749</v>
      </c>
      <c r="K71" s="32">
        <v>8385</v>
      </c>
      <c r="L71" s="32">
        <v>7968</v>
      </c>
      <c r="M71" s="62">
        <v>7651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1213</v>
      </c>
      <c r="H73" s="33">
        <v>1187</v>
      </c>
      <c r="I73" s="33">
        <v>1246</v>
      </c>
      <c r="J73" s="33">
        <v>1379</v>
      </c>
      <c r="K73" s="32">
        <v>1430</v>
      </c>
      <c r="L73" s="32">
        <v>1445</v>
      </c>
      <c r="M73" s="62">
        <v>1527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24598</v>
      </c>
      <c r="H76" s="172">
        <f t="shared" si="3"/>
        <v>23445</v>
      </c>
      <c r="I76" s="172">
        <f t="shared" ref="I76:M76" si="4">+SUM(I64:I75)</f>
        <v>25672</v>
      </c>
      <c r="J76" s="172">
        <f t="shared" si="4"/>
        <v>25312</v>
      </c>
      <c r="K76" s="172">
        <f t="shared" si="4"/>
        <v>24720</v>
      </c>
      <c r="L76" s="172">
        <f t="shared" si="4"/>
        <v>24013</v>
      </c>
      <c r="M76" s="173">
        <f t="shared" si="4"/>
        <v>23393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21369</v>
      </c>
      <c r="D82" s="84">
        <v>21947</v>
      </c>
      <c r="E82" s="84">
        <v>22617</v>
      </c>
      <c r="F82" s="84">
        <v>23356</v>
      </c>
      <c r="G82" s="84">
        <v>22858</v>
      </c>
      <c r="H82" s="85">
        <v>22091</v>
      </c>
      <c r="I82" s="85">
        <v>23971</v>
      </c>
      <c r="J82" s="85">
        <v>23718</v>
      </c>
      <c r="K82" s="86">
        <v>23006</v>
      </c>
      <c r="L82" s="86">
        <v>21810</v>
      </c>
      <c r="M82" s="87">
        <v>21103</v>
      </c>
    </row>
    <row r="83" spans="1:13" ht="18.75" x14ac:dyDescent="0.25">
      <c r="A83" s="241" t="s">
        <v>31</v>
      </c>
      <c r="B83" s="242"/>
      <c r="C83" s="63">
        <v>408</v>
      </c>
      <c r="D83" s="15">
        <v>724</v>
      </c>
      <c r="E83" s="15">
        <v>1021</v>
      </c>
      <c r="F83" s="15">
        <v>1730</v>
      </c>
      <c r="G83" s="15">
        <v>1585</v>
      </c>
      <c r="H83" s="28">
        <v>1248</v>
      </c>
      <c r="I83" s="28">
        <v>1547</v>
      </c>
      <c r="J83" s="28">
        <v>1373</v>
      </c>
      <c r="K83" s="32">
        <v>1281</v>
      </c>
      <c r="L83" s="32">
        <v>1298</v>
      </c>
      <c r="M83" s="88">
        <v>862</v>
      </c>
    </row>
    <row r="84" spans="1:13" ht="18.75" x14ac:dyDescent="0.25">
      <c r="A84" s="241" t="s">
        <v>32</v>
      </c>
      <c r="B84" s="242"/>
      <c r="C84" s="63">
        <v>57</v>
      </c>
      <c r="D84" s="15">
        <v>58</v>
      </c>
      <c r="E84" s="15">
        <v>54</v>
      </c>
      <c r="F84" s="15">
        <v>142</v>
      </c>
      <c r="G84" s="15">
        <v>155</v>
      </c>
      <c r="H84" s="28">
        <v>106</v>
      </c>
      <c r="I84" s="28">
        <v>154</v>
      </c>
      <c r="J84" s="28">
        <v>221</v>
      </c>
      <c r="K84" s="32">
        <v>433</v>
      </c>
      <c r="L84" s="32">
        <v>905</v>
      </c>
      <c r="M84" s="88">
        <v>1428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21834</v>
      </c>
      <c r="D87" s="164">
        <f t="shared" ref="D87:H87" si="5">+SUM(D82:D86)</f>
        <v>22729</v>
      </c>
      <c r="E87" s="164">
        <f t="shared" si="5"/>
        <v>23692</v>
      </c>
      <c r="F87" s="164">
        <f t="shared" si="5"/>
        <v>25228</v>
      </c>
      <c r="G87" s="164">
        <f t="shared" si="5"/>
        <v>24598</v>
      </c>
      <c r="H87" s="165">
        <f t="shared" si="5"/>
        <v>23445</v>
      </c>
      <c r="I87" s="165">
        <f>+SUM(I82:I86)</f>
        <v>25672</v>
      </c>
      <c r="J87" s="165">
        <f>+SUM(J82:J86)</f>
        <v>25312</v>
      </c>
      <c r="K87" s="166">
        <f>+SUM(K82:K86)</f>
        <v>24720</v>
      </c>
      <c r="L87" s="166">
        <f>+SUM(L82:L86)</f>
        <v>24013</v>
      </c>
      <c r="M87" s="167">
        <f>+SUM(M82:M86)</f>
        <v>23393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10279</v>
      </c>
      <c r="D93" s="91">
        <v>10593</v>
      </c>
      <c r="E93" s="91">
        <v>11104</v>
      </c>
      <c r="F93" s="91">
        <v>11793</v>
      </c>
      <c r="G93" s="91">
        <v>11654</v>
      </c>
      <c r="H93" s="92">
        <v>11177</v>
      </c>
      <c r="I93" s="92">
        <v>12237</v>
      </c>
      <c r="J93" s="86">
        <v>12157</v>
      </c>
      <c r="K93" s="86">
        <v>11849</v>
      </c>
      <c r="L93" s="86">
        <v>11404</v>
      </c>
      <c r="M93" s="87">
        <v>11025</v>
      </c>
    </row>
    <row r="94" spans="1:13" ht="18.75" x14ac:dyDescent="0.25">
      <c r="A94" s="275" t="s">
        <v>35</v>
      </c>
      <c r="B94" s="276"/>
      <c r="C94" s="63">
        <v>11555</v>
      </c>
      <c r="D94" s="15">
        <v>12136</v>
      </c>
      <c r="E94" s="15">
        <v>12588</v>
      </c>
      <c r="F94" s="15">
        <v>13435</v>
      </c>
      <c r="G94" s="15">
        <v>12944</v>
      </c>
      <c r="H94" s="28">
        <v>12268</v>
      </c>
      <c r="I94" s="28">
        <v>13435</v>
      </c>
      <c r="J94" s="28">
        <v>13155</v>
      </c>
      <c r="K94" s="32">
        <v>12871</v>
      </c>
      <c r="L94" s="32">
        <v>12609</v>
      </c>
      <c r="M94" s="88">
        <v>12368</v>
      </c>
    </row>
    <row r="95" spans="1:13" ht="19.5" thickBot="1" x14ac:dyDescent="0.3">
      <c r="A95" s="250" t="s">
        <v>8</v>
      </c>
      <c r="B95" s="251"/>
      <c r="C95" s="158">
        <f>+SUM(C93:C94)</f>
        <v>21834</v>
      </c>
      <c r="D95" s="164">
        <f t="shared" ref="D95:M95" si="6">+SUM(D93:D94)</f>
        <v>22729</v>
      </c>
      <c r="E95" s="164">
        <f t="shared" si="6"/>
        <v>23692</v>
      </c>
      <c r="F95" s="164">
        <f t="shared" si="6"/>
        <v>25228</v>
      </c>
      <c r="G95" s="164">
        <f t="shared" si="6"/>
        <v>24598</v>
      </c>
      <c r="H95" s="165">
        <f t="shared" si="6"/>
        <v>23445</v>
      </c>
      <c r="I95" s="165">
        <f t="shared" si="6"/>
        <v>25672</v>
      </c>
      <c r="J95" s="165">
        <f t="shared" si="6"/>
        <v>25312</v>
      </c>
      <c r="K95" s="166">
        <f t="shared" si="6"/>
        <v>24720</v>
      </c>
      <c r="L95" s="166">
        <f t="shared" si="6"/>
        <v>24013</v>
      </c>
      <c r="M95" s="167">
        <f t="shared" si="6"/>
        <v>23393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0.18181818181818182</v>
      </c>
      <c r="D100" s="209">
        <v>0.33333333333333331</v>
      </c>
      <c r="E100" s="209">
        <v>0</v>
      </c>
      <c r="F100" s="209">
        <v>0</v>
      </c>
      <c r="G100" s="210">
        <v>0</v>
      </c>
    </row>
    <row r="101" spans="1:10" ht="18.75" x14ac:dyDescent="0.25">
      <c r="A101" s="275" t="s">
        <v>4</v>
      </c>
      <c r="B101" s="276"/>
      <c r="C101" s="209">
        <v>6.8101075806855135E-2</v>
      </c>
      <c r="D101" s="209">
        <v>6.721995728984663E-2</v>
      </c>
      <c r="E101" s="209">
        <v>6.4500437785776826E-2</v>
      </c>
      <c r="F101" s="209">
        <v>5.9817689085981771E-2</v>
      </c>
      <c r="G101" s="210">
        <v>5.6181493754779509E-2</v>
      </c>
    </row>
    <row r="102" spans="1:10" ht="19.5" thickBot="1" x14ac:dyDescent="0.3">
      <c r="A102" s="250" t="s">
        <v>41</v>
      </c>
      <c r="B102" s="251"/>
      <c r="C102" s="162">
        <v>6.8163632726545312E-2</v>
      </c>
      <c r="D102" s="162">
        <v>6.7297428432799608E-2</v>
      </c>
      <c r="E102" s="162">
        <v>6.449416342412452E-2</v>
      </c>
      <c r="F102" s="162">
        <v>5.980884816238053E-2</v>
      </c>
      <c r="G102" s="163">
        <v>5.6172902436537872E-2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18466</v>
      </c>
      <c r="D111" s="95">
        <v>12274</v>
      </c>
      <c r="E111" s="96">
        <f t="shared" si="8"/>
        <v>0.66468103541644108</v>
      </c>
      <c r="G111" s="217" t="s">
        <v>4</v>
      </c>
      <c r="H111" s="218"/>
      <c r="I111" s="98">
        <v>80</v>
      </c>
      <c r="J111"/>
    </row>
    <row r="112" spans="1:10" ht="18.75" x14ac:dyDescent="0.25">
      <c r="A112" s="217" t="s">
        <v>5</v>
      </c>
      <c r="B112" s="249"/>
      <c r="C112" s="63">
        <f t="shared" si="7"/>
        <v>2302</v>
      </c>
      <c r="D112" s="95">
        <v>26</v>
      </c>
      <c r="E112" s="96">
        <f t="shared" si="8"/>
        <v>1.1294526498696786E-2</v>
      </c>
      <c r="G112" s="217" t="s">
        <v>5</v>
      </c>
      <c r="H112" s="218"/>
      <c r="I112" s="98">
        <v>111</v>
      </c>
      <c r="J112"/>
    </row>
    <row r="113" spans="1:10" ht="18.75" x14ac:dyDescent="0.25">
      <c r="A113" s="217" t="s">
        <v>6</v>
      </c>
      <c r="B113" s="249"/>
      <c r="C113" s="63">
        <f t="shared" si="7"/>
        <v>2307</v>
      </c>
      <c r="D113" s="95">
        <v>71</v>
      </c>
      <c r="E113" s="96">
        <f t="shared" si="8"/>
        <v>3.0775899436497615E-2</v>
      </c>
      <c r="G113" s="217" t="s">
        <v>6</v>
      </c>
      <c r="H113" s="218"/>
      <c r="I113" s="98">
        <v>65</v>
      </c>
      <c r="J113"/>
    </row>
    <row r="114" spans="1:10" ht="18.75" x14ac:dyDescent="0.25">
      <c r="A114" s="217" t="s">
        <v>7</v>
      </c>
      <c r="B114" s="249"/>
      <c r="C114" s="63">
        <f t="shared" si="7"/>
        <v>318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23393</v>
      </c>
      <c r="D115" s="159">
        <f>+SUM(D109:D114)</f>
        <v>12371</v>
      </c>
      <c r="E115" s="160">
        <f t="shared" si="8"/>
        <v>0.52883341170435605</v>
      </c>
      <c r="G115" s="257" t="s">
        <v>8</v>
      </c>
      <c r="H115" s="292"/>
      <c r="I115" s="161">
        <f>+SUM(I109:I114)</f>
        <v>266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10593</v>
      </c>
      <c r="D123" s="303">
        <f>+C123+C124</f>
        <v>14515</v>
      </c>
      <c r="E123" s="103">
        <v>6918</v>
      </c>
      <c r="F123" s="303">
        <f>+E123+E124</f>
        <v>10430</v>
      </c>
      <c r="G123" s="67">
        <v>4993</v>
      </c>
      <c r="H123" s="305">
        <f>+G123+G124</f>
        <v>7469</v>
      </c>
    </row>
    <row r="124" spans="1:10" ht="18.75" x14ac:dyDescent="0.25">
      <c r="A124" s="227"/>
      <c r="B124" s="105">
        <v>2</v>
      </c>
      <c r="C124" s="99">
        <v>3922</v>
      </c>
      <c r="D124" s="223"/>
      <c r="E124" s="99">
        <v>3512</v>
      </c>
      <c r="F124" s="223"/>
      <c r="G124" s="99">
        <v>2476</v>
      </c>
      <c r="H124" s="223"/>
    </row>
    <row r="125" spans="1:10" ht="18.75" x14ac:dyDescent="0.25">
      <c r="A125" s="226">
        <v>2017</v>
      </c>
      <c r="B125" s="106">
        <v>1</v>
      </c>
      <c r="C125" s="100">
        <v>10052</v>
      </c>
      <c r="D125" s="222">
        <f>+C125+C126</f>
        <v>14103</v>
      </c>
      <c r="E125" s="100">
        <v>6737</v>
      </c>
      <c r="F125" s="222">
        <f>+E125+E126</f>
        <v>10297</v>
      </c>
      <c r="G125" s="100">
        <v>4609</v>
      </c>
      <c r="H125" s="222">
        <f>+G125+G126</f>
        <v>7021</v>
      </c>
    </row>
    <row r="126" spans="1:10" ht="18.75" x14ac:dyDescent="0.25">
      <c r="A126" s="227"/>
      <c r="B126" s="105">
        <v>2</v>
      </c>
      <c r="C126" s="99">
        <v>4051</v>
      </c>
      <c r="D126" s="223"/>
      <c r="E126" s="99">
        <v>3560</v>
      </c>
      <c r="F126" s="223"/>
      <c r="G126" s="99">
        <v>2412</v>
      </c>
      <c r="H126" s="223"/>
    </row>
    <row r="127" spans="1:10" ht="18.75" x14ac:dyDescent="0.25">
      <c r="A127" s="226">
        <v>2018</v>
      </c>
      <c r="B127" s="106">
        <v>1</v>
      </c>
      <c r="C127" s="100">
        <v>9343</v>
      </c>
      <c r="D127" s="222">
        <f>+C127+C128</f>
        <v>13710</v>
      </c>
      <c r="E127" s="100">
        <v>6099</v>
      </c>
      <c r="F127" s="222">
        <f>+E127+E128</f>
        <v>9151</v>
      </c>
      <c r="G127" s="100">
        <v>4677</v>
      </c>
      <c r="H127" s="222">
        <f>+G127+G128</f>
        <v>7438</v>
      </c>
    </row>
    <row r="128" spans="1:10" ht="18.75" x14ac:dyDescent="0.25">
      <c r="A128" s="227"/>
      <c r="B128" s="105">
        <v>2</v>
      </c>
      <c r="C128" s="99">
        <v>4367</v>
      </c>
      <c r="D128" s="223"/>
      <c r="E128" s="99">
        <v>3052</v>
      </c>
      <c r="F128" s="223"/>
      <c r="G128" s="99">
        <v>2761</v>
      </c>
      <c r="H128" s="223"/>
    </row>
    <row r="129" spans="1:28" ht="18.75" x14ac:dyDescent="0.25">
      <c r="A129" s="226">
        <v>2019</v>
      </c>
      <c r="B129" s="106">
        <v>1</v>
      </c>
      <c r="C129" s="100">
        <v>6528</v>
      </c>
      <c r="D129" s="222">
        <f>+C129+C130</f>
        <v>11310</v>
      </c>
      <c r="E129" s="100">
        <v>5454</v>
      </c>
      <c r="F129" s="222">
        <f>+E129+E130</f>
        <v>8573</v>
      </c>
      <c r="G129" s="100">
        <v>4454</v>
      </c>
      <c r="H129" s="222">
        <f>+G129+G130</f>
        <v>7025</v>
      </c>
    </row>
    <row r="130" spans="1:28" ht="18.75" x14ac:dyDescent="0.25">
      <c r="A130" s="227"/>
      <c r="B130" s="105">
        <v>2</v>
      </c>
      <c r="C130" s="99">
        <v>4782</v>
      </c>
      <c r="D130" s="223"/>
      <c r="E130" s="99">
        <v>3119</v>
      </c>
      <c r="F130" s="223"/>
      <c r="G130" s="99">
        <v>2571</v>
      </c>
      <c r="H130" s="223"/>
    </row>
    <row r="131" spans="1:28" ht="18.75" x14ac:dyDescent="0.25">
      <c r="A131" s="226">
        <v>2022</v>
      </c>
      <c r="B131" s="106">
        <v>1</v>
      </c>
      <c r="C131" s="100">
        <v>8255</v>
      </c>
      <c r="D131" s="222">
        <f>+C131+C132</f>
        <v>14320</v>
      </c>
      <c r="E131" s="100">
        <v>6313</v>
      </c>
      <c r="F131" s="222">
        <f>+E131+E132</f>
        <v>10001</v>
      </c>
      <c r="G131" s="100">
        <v>4768</v>
      </c>
      <c r="H131" s="222">
        <f>+G131+G132</f>
        <v>7289</v>
      </c>
    </row>
    <row r="132" spans="1:28" ht="18.75" x14ac:dyDescent="0.25">
      <c r="A132" s="227"/>
      <c r="B132" s="105">
        <v>2</v>
      </c>
      <c r="C132" s="99">
        <v>6065</v>
      </c>
      <c r="D132" s="223"/>
      <c r="E132" s="99">
        <v>3688</v>
      </c>
      <c r="F132" s="223"/>
      <c r="G132" s="99">
        <v>2521</v>
      </c>
      <c r="H132" s="223"/>
    </row>
    <row r="133" spans="1:28" ht="18.75" x14ac:dyDescent="0.25">
      <c r="A133" s="226">
        <v>2021</v>
      </c>
      <c r="B133" s="106">
        <v>1</v>
      </c>
      <c r="C133" s="100">
        <v>6885</v>
      </c>
      <c r="D133" s="222">
        <f>+C133+C134</f>
        <v>13021</v>
      </c>
      <c r="E133" s="100">
        <v>5654</v>
      </c>
      <c r="F133" s="222">
        <f>+E133+E134</f>
        <v>9452</v>
      </c>
      <c r="G133" s="100">
        <v>4357</v>
      </c>
      <c r="H133" s="222">
        <f>+G133+G134</f>
        <v>7576</v>
      </c>
    </row>
    <row r="134" spans="1:28" ht="18.75" x14ac:dyDescent="0.25">
      <c r="A134" s="227"/>
      <c r="B134" s="105">
        <v>2</v>
      </c>
      <c r="C134" s="99">
        <v>6136</v>
      </c>
      <c r="D134" s="223"/>
      <c r="E134" s="99">
        <v>3798</v>
      </c>
      <c r="F134" s="223"/>
      <c r="G134" s="99">
        <v>3219</v>
      </c>
      <c r="H134" s="223"/>
    </row>
    <row r="135" spans="1:28" ht="18.75" x14ac:dyDescent="0.25">
      <c r="A135" s="254">
        <v>2022</v>
      </c>
      <c r="B135" s="107">
        <v>1</v>
      </c>
      <c r="C135" s="101">
        <v>7934</v>
      </c>
      <c r="D135" s="271">
        <f>+C135+C136</f>
        <v>14609</v>
      </c>
      <c r="E135" s="101">
        <v>5883</v>
      </c>
      <c r="F135" s="271">
        <f>+E135+E136</f>
        <v>10148</v>
      </c>
      <c r="G135" s="101">
        <v>4172</v>
      </c>
      <c r="H135" s="271">
        <f>+G135+G136</f>
        <v>7837</v>
      </c>
    </row>
    <row r="136" spans="1:28" ht="19.5" thickBot="1" x14ac:dyDescent="0.3">
      <c r="A136" s="255"/>
      <c r="B136" s="108">
        <v>2</v>
      </c>
      <c r="C136" s="102">
        <v>6675</v>
      </c>
      <c r="D136" s="272"/>
      <c r="E136" s="102">
        <v>4265</v>
      </c>
      <c r="F136" s="272"/>
      <c r="G136" s="102">
        <v>3665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10</v>
      </c>
      <c r="D141" s="110">
        <f t="shared" si="9"/>
        <v>11</v>
      </c>
      <c r="E141" s="110">
        <f t="shared" si="9"/>
        <v>681</v>
      </c>
      <c r="F141" s="110">
        <f t="shared" si="9"/>
        <v>634</v>
      </c>
      <c r="G141" s="110">
        <f t="shared" si="9"/>
        <v>1023</v>
      </c>
      <c r="H141" s="110">
        <f t="shared" si="9"/>
        <v>212</v>
      </c>
      <c r="I141" s="111">
        <f t="shared" si="9"/>
        <v>17</v>
      </c>
      <c r="J141" s="229">
        <f>+SUM(B141:I141)</f>
        <v>2588</v>
      </c>
      <c r="M141" s="3">
        <v>0</v>
      </c>
      <c r="N141" s="22">
        <v>10</v>
      </c>
      <c r="O141" s="22">
        <v>11</v>
      </c>
      <c r="P141" s="22">
        <v>681</v>
      </c>
      <c r="Q141" s="22">
        <v>634</v>
      </c>
      <c r="R141" s="22">
        <v>1023</v>
      </c>
      <c r="S141" s="22">
        <v>212</v>
      </c>
      <c r="T141" s="22">
        <v>17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3.8639876352395673E-3</v>
      </c>
      <c r="D142" s="113">
        <f t="shared" si="10"/>
        <v>4.250386398763524E-3</v>
      </c>
      <c r="E142" s="113">
        <f>+IF($J$141=0,"",(E141/$J$141))</f>
        <v>0.26313755795981453</v>
      </c>
      <c r="F142" s="113">
        <f>+IF($J$141=0,"",(F141/$J$141))</f>
        <v>0.24497681607418856</v>
      </c>
      <c r="G142" s="113">
        <f t="shared" si="10"/>
        <v>0.3952859350850077</v>
      </c>
      <c r="H142" s="113">
        <f t="shared" si="10"/>
        <v>8.1916537867078823E-2</v>
      </c>
      <c r="I142" s="114">
        <f>+IF($J$141=0,"",(I141/$J$141))</f>
        <v>6.5687789799072646E-3</v>
      </c>
      <c r="J142" s="230"/>
      <c r="M142" s="3">
        <v>12</v>
      </c>
      <c r="N142" s="22">
        <v>0</v>
      </c>
      <c r="O142" s="22">
        <v>15</v>
      </c>
      <c r="P142" s="22">
        <v>799</v>
      </c>
      <c r="Q142" s="22">
        <v>815</v>
      </c>
      <c r="R142" s="22">
        <v>1027</v>
      </c>
      <c r="S142" s="22">
        <v>264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12</v>
      </c>
      <c r="C143" s="116">
        <f t="shared" ref="C143:I143" si="11">+N142</f>
        <v>0</v>
      </c>
      <c r="D143" s="116">
        <f t="shared" si="11"/>
        <v>15</v>
      </c>
      <c r="E143" s="116">
        <f t="shared" si="11"/>
        <v>799</v>
      </c>
      <c r="F143" s="116">
        <f t="shared" si="11"/>
        <v>815</v>
      </c>
      <c r="G143" s="116">
        <f t="shared" si="11"/>
        <v>1027</v>
      </c>
      <c r="H143" s="116">
        <f t="shared" si="11"/>
        <v>264</v>
      </c>
      <c r="I143" s="117">
        <f t="shared" si="11"/>
        <v>0</v>
      </c>
      <c r="J143" s="224">
        <f>+SUM(B143:I143)</f>
        <v>2932</v>
      </c>
      <c r="M143" s="3">
        <v>20</v>
      </c>
      <c r="N143" s="22">
        <v>6</v>
      </c>
      <c r="O143" s="22">
        <v>4</v>
      </c>
      <c r="P143" s="22">
        <v>716</v>
      </c>
      <c r="Q143" s="22">
        <v>959</v>
      </c>
      <c r="R143" s="22">
        <v>1385</v>
      </c>
      <c r="S143" s="22">
        <v>394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4.0927694406548429E-3</v>
      </c>
      <c r="C144" s="119">
        <f t="shared" ref="C144:I144" si="12">+IF($J$143=0,"",(C143/$J$143))</f>
        <v>0</v>
      </c>
      <c r="D144" s="119">
        <f t="shared" si="12"/>
        <v>5.1159618008185543E-3</v>
      </c>
      <c r="E144" s="119">
        <f t="shared" si="12"/>
        <v>0.27251023192360163</v>
      </c>
      <c r="F144" s="119">
        <f t="shared" si="12"/>
        <v>0.27796725784447474</v>
      </c>
      <c r="G144" s="119">
        <f t="shared" si="12"/>
        <v>0.35027285129604363</v>
      </c>
      <c r="H144" s="119">
        <f t="shared" si="12"/>
        <v>9.0040927694406553E-2</v>
      </c>
      <c r="I144" s="120">
        <f t="shared" si="12"/>
        <v>0</v>
      </c>
      <c r="J144" s="225"/>
      <c r="M144" s="3">
        <v>10</v>
      </c>
      <c r="N144" s="3">
        <v>7</v>
      </c>
      <c r="O144" s="3">
        <v>5</v>
      </c>
      <c r="P144" s="3">
        <v>670</v>
      </c>
      <c r="Q144" s="3">
        <v>908</v>
      </c>
      <c r="R144" s="3">
        <v>1439</v>
      </c>
      <c r="S144" s="3">
        <v>433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20</v>
      </c>
      <c r="C145" s="116">
        <f t="shared" ref="C145:I145" si="13">+N143</f>
        <v>6</v>
      </c>
      <c r="D145" s="116">
        <f t="shared" si="13"/>
        <v>4</v>
      </c>
      <c r="E145" s="116">
        <f t="shared" si="13"/>
        <v>716</v>
      </c>
      <c r="F145" s="116">
        <f t="shared" si="13"/>
        <v>959</v>
      </c>
      <c r="G145" s="116">
        <f t="shared" si="13"/>
        <v>1385</v>
      </c>
      <c r="H145" s="116">
        <f t="shared" si="13"/>
        <v>394</v>
      </c>
      <c r="I145" s="117">
        <f t="shared" si="13"/>
        <v>0</v>
      </c>
      <c r="J145" s="224">
        <f>+SUM(B145:I145)</f>
        <v>3484</v>
      </c>
      <c r="M145" s="3">
        <v>5</v>
      </c>
      <c r="N145" s="3">
        <v>5</v>
      </c>
      <c r="O145" s="3">
        <v>6</v>
      </c>
      <c r="P145" s="3">
        <v>592</v>
      </c>
      <c r="Q145" s="3">
        <v>777</v>
      </c>
      <c r="R145" s="3">
        <v>1398</v>
      </c>
      <c r="S145" s="3">
        <v>418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5.7405281285878304E-3</v>
      </c>
      <c r="C146" s="119">
        <f t="shared" ref="C146:I146" si="14">+IF($J$145=0,"",(C145/$J$145))</f>
        <v>1.722158438576349E-3</v>
      </c>
      <c r="D146" s="119">
        <f t="shared" si="14"/>
        <v>1.148105625717566E-3</v>
      </c>
      <c r="E146" s="119">
        <f t="shared" si="14"/>
        <v>0.20551090700344432</v>
      </c>
      <c r="F146" s="119">
        <f t="shared" si="14"/>
        <v>0.27525832376578646</v>
      </c>
      <c r="G146" s="119">
        <f t="shared" si="14"/>
        <v>0.39753157290470725</v>
      </c>
      <c r="H146" s="119">
        <f t="shared" si="14"/>
        <v>0.11308840413318025</v>
      </c>
      <c r="I146" s="120">
        <f t="shared" si="14"/>
        <v>0</v>
      </c>
      <c r="J146" s="225"/>
      <c r="M146" s="3">
        <v>4</v>
      </c>
      <c r="N146" s="3">
        <v>3</v>
      </c>
      <c r="O146" s="3">
        <v>2</v>
      </c>
      <c r="P146" s="3">
        <v>486</v>
      </c>
      <c r="Q146" s="3">
        <v>645</v>
      </c>
      <c r="R146" s="3">
        <v>1412</v>
      </c>
      <c r="S146" s="3">
        <v>465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10</v>
      </c>
      <c r="C147" s="116">
        <f t="shared" ref="C147:I147" si="15">+N144</f>
        <v>7</v>
      </c>
      <c r="D147" s="116">
        <f t="shared" si="15"/>
        <v>5</v>
      </c>
      <c r="E147" s="116">
        <f t="shared" si="15"/>
        <v>670</v>
      </c>
      <c r="F147" s="116">
        <f t="shared" si="15"/>
        <v>908</v>
      </c>
      <c r="G147" s="116">
        <f t="shared" si="15"/>
        <v>1439</v>
      </c>
      <c r="H147" s="116">
        <f t="shared" si="15"/>
        <v>433</v>
      </c>
      <c r="I147" s="117">
        <f t="shared" si="15"/>
        <v>0</v>
      </c>
      <c r="J147" s="224">
        <f>+SUM(B147:I147)</f>
        <v>3472</v>
      </c>
      <c r="M147" s="3">
        <v>8</v>
      </c>
      <c r="N147" s="3">
        <v>1</v>
      </c>
      <c r="O147" s="3">
        <v>3</v>
      </c>
      <c r="P147" s="3">
        <v>440</v>
      </c>
      <c r="Q147" s="3">
        <v>693</v>
      </c>
      <c r="R147" s="3">
        <v>1484</v>
      </c>
      <c r="S147" s="3">
        <v>553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2.8801843317972351E-3</v>
      </c>
      <c r="C148" s="119">
        <f t="shared" ref="C148:I148" si="16">+IF($J$147=0,"",(C147/$J$147))</f>
        <v>2.0161290322580645E-3</v>
      </c>
      <c r="D148" s="119">
        <f t="shared" si="16"/>
        <v>1.4400921658986176E-3</v>
      </c>
      <c r="E148" s="119">
        <f t="shared" si="16"/>
        <v>0.19297235023041476</v>
      </c>
      <c r="F148" s="119">
        <f t="shared" si="16"/>
        <v>0.26152073732718895</v>
      </c>
      <c r="G148" s="119">
        <f t="shared" si="16"/>
        <v>0.41445852534562211</v>
      </c>
      <c r="H148" s="119">
        <f t="shared" si="16"/>
        <v>0.12471198156682027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5</v>
      </c>
      <c r="C149" s="116">
        <f t="shared" ref="C149:I149" si="17">+N145</f>
        <v>5</v>
      </c>
      <c r="D149" s="116">
        <f t="shared" si="17"/>
        <v>6</v>
      </c>
      <c r="E149" s="116">
        <f t="shared" si="17"/>
        <v>592</v>
      </c>
      <c r="F149" s="116">
        <f t="shared" si="17"/>
        <v>777</v>
      </c>
      <c r="G149" s="116">
        <f t="shared" si="17"/>
        <v>1398</v>
      </c>
      <c r="H149" s="116">
        <f t="shared" si="17"/>
        <v>418</v>
      </c>
      <c r="I149" s="117">
        <f t="shared" si="17"/>
        <v>0</v>
      </c>
      <c r="J149" s="224">
        <f>+SUM(B149:I149)</f>
        <v>3201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1.5620118712902219E-3</v>
      </c>
      <c r="C150" s="119">
        <f t="shared" ref="C150:I150" si="18">+IF($J$149=0,"",(C149/$J$149))</f>
        <v>1.5620118712902219E-3</v>
      </c>
      <c r="D150" s="119">
        <f t="shared" si="18"/>
        <v>1.8744142455482662E-3</v>
      </c>
      <c r="E150" s="119">
        <f t="shared" si="18"/>
        <v>0.18494220556076227</v>
      </c>
      <c r="F150" s="119">
        <f t="shared" si="18"/>
        <v>0.24273664479850046</v>
      </c>
      <c r="G150" s="119">
        <f t="shared" si="18"/>
        <v>0.43673851921274603</v>
      </c>
      <c r="H150" s="119">
        <f t="shared" si="18"/>
        <v>0.13058419243986255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4</v>
      </c>
      <c r="C151" s="116">
        <f t="shared" ref="C151:I151" si="19">+N146</f>
        <v>3</v>
      </c>
      <c r="D151" s="116">
        <f t="shared" si="19"/>
        <v>2</v>
      </c>
      <c r="E151" s="116">
        <f t="shared" si="19"/>
        <v>486</v>
      </c>
      <c r="F151" s="116">
        <f t="shared" si="19"/>
        <v>645</v>
      </c>
      <c r="G151" s="116">
        <f t="shared" si="19"/>
        <v>1412</v>
      </c>
      <c r="H151" s="116">
        <f t="shared" si="19"/>
        <v>465</v>
      </c>
      <c r="I151" s="117">
        <f t="shared" si="19"/>
        <v>0</v>
      </c>
      <c r="J151" s="224">
        <f>+SUM(B151:I151)</f>
        <v>3017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1.325820351342393E-3</v>
      </c>
      <c r="C152" s="119">
        <f t="shared" ref="C152:I152" si="20">+IF($J$151=0,"",(C151/$J$151))</f>
        <v>9.9436526350679482E-4</v>
      </c>
      <c r="D152" s="119">
        <f t="shared" si="20"/>
        <v>6.6291017567119651E-4</v>
      </c>
      <c r="E152" s="119">
        <f t="shared" si="20"/>
        <v>0.16108717268810077</v>
      </c>
      <c r="F152" s="119">
        <f t="shared" si="20"/>
        <v>0.21378853165396089</v>
      </c>
      <c r="G152" s="119">
        <f t="shared" si="20"/>
        <v>0.46801458402386475</v>
      </c>
      <c r="H152" s="119">
        <f t="shared" si="20"/>
        <v>0.15412661584355319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8</v>
      </c>
      <c r="C153" s="122">
        <f t="shared" ref="C153:I153" si="21">+N147</f>
        <v>1</v>
      </c>
      <c r="D153" s="122">
        <f t="shared" si="21"/>
        <v>3</v>
      </c>
      <c r="E153" s="122">
        <f t="shared" si="21"/>
        <v>440</v>
      </c>
      <c r="F153" s="122">
        <f t="shared" si="21"/>
        <v>693</v>
      </c>
      <c r="G153" s="122">
        <f t="shared" si="21"/>
        <v>1484</v>
      </c>
      <c r="H153" s="122">
        <f t="shared" si="21"/>
        <v>553</v>
      </c>
      <c r="I153" s="123">
        <f t="shared" si="21"/>
        <v>0</v>
      </c>
      <c r="J153" s="235">
        <f>+SUM(B153:I153)</f>
        <v>3182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2.51414204902577E-3</v>
      </c>
      <c r="C154" s="125">
        <f t="shared" ref="C154:I154" si="22">+IF($J$153=0,"",(C153/$J$153))</f>
        <v>3.1426775612822125E-4</v>
      </c>
      <c r="D154" s="125">
        <f t="shared" si="22"/>
        <v>9.4280326838466376E-4</v>
      </c>
      <c r="E154" s="125">
        <f t="shared" si="22"/>
        <v>0.13827781269641734</v>
      </c>
      <c r="F154" s="125">
        <f t="shared" si="22"/>
        <v>0.21778755499685731</v>
      </c>
      <c r="G154" s="125">
        <f t="shared" si="22"/>
        <v>0.46637335009428033</v>
      </c>
      <c r="H154" s="125">
        <f t="shared" si="22"/>
        <v>0.17379006913890635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1457</v>
      </c>
      <c r="C159" s="83">
        <f t="shared" ref="C159:E159" si="23">+N159</f>
        <v>213</v>
      </c>
      <c r="D159" s="83">
        <f t="shared" si="23"/>
        <v>876</v>
      </c>
      <c r="E159" s="110">
        <f t="shared" si="23"/>
        <v>42</v>
      </c>
      <c r="F159" s="229">
        <f>+SUM(B159:E159)</f>
        <v>2588</v>
      </c>
      <c r="G159" s="83">
        <f>Q159</f>
        <v>989</v>
      </c>
      <c r="H159" s="110">
        <f>R159</f>
        <v>1599</v>
      </c>
      <c r="I159" s="229">
        <f>+SUM(G159:H159)</f>
        <v>2588</v>
      </c>
      <c r="J159" s="34"/>
      <c r="M159" s="3">
        <v>1457</v>
      </c>
      <c r="N159" s="3">
        <v>213</v>
      </c>
      <c r="O159" s="3">
        <v>876</v>
      </c>
      <c r="P159" s="3">
        <v>42</v>
      </c>
      <c r="Q159" s="3">
        <v>989</v>
      </c>
      <c r="R159" s="3">
        <v>1599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0.56298299845440491</v>
      </c>
      <c r="C160" s="30">
        <f t="shared" ref="C160:E160" si="24">+IF($F$159=0,"",(C159/$F$159))</f>
        <v>8.2302936630602785E-2</v>
      </c>
      <c r="D160" s="30">
        <f t="shared" si="24"/>
        <v>0.33848531684698607</v>
      </c>
      <c r="E160" s="113">
        <f t="shared" si="24"/>
        <v>1.6228748068006182E-2</v>
      </c>
      <c r="F160" s="230"/>
      <c r="G160" s="30">
        <f>+IF($I$159=0,"",(G159/$I$159))</f>
        <v>0.38214837712519317</v>
      </c>
      <c r="H160" s="113">
        <f>+IF($I$159=0,"",(H159/$I$159))</f>
        <v>0.61785162287480677</v>
      </c>
      <c r="I160" s="230"/>
      <c r="J160" s="34"/>
      <c r="M160" s="3">
        <v>1722</v>
      </c>
      <c r="N160" s="3">
        <v>214</v>
      </c>
      <c r="O160" s="3">
        <v>996</v>
      </c>
      <c r="P160" s="3">
        <v>0</v>
      </c>
      <c r="Q160" s="3">
        <v>1130</v>
      </c>
      <c r="R160" s="3">
        <v>1802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1722</v>
      </c>
      <c r="C161" s="25">
        <f t="shared" ref="C161:E161" si="25">+N160</f>
        <v>214</v>
      </c>
      <c r="D161" s="25">
        <f t="shared" si="25"/>
        <v>996</v>
      </c>
      <c r="E161" s="116">
        <f t="shared" si="25"/>
        <v>0</v>
      </c>
      <c r="F161" s="224">
        <f>+SUM(B161:E161)</f>
        <v>2932</v>
      </c>
      <c r="G161" s="25">
        <f>Q160</f>
        <v>1130</v>
      </c>
      <c r="H161" s="116">
        <f>R160</f>
        <v>1802</v>
      </c>
      <c r="I161" s="224">
        <f>+SUM(G161:H161)</f>
        <v>2932</v>
      </c>
      <c r="J161" s="34"/>
      <c r="M161" s="3">
        <v>2310</v>
      </c>
      <c r="N161" s="3">
        <v>171</v>
      </c>
      <c r="O161" s="3">
        <v>1003</v>
      </c>
      <c r="P161" s="3">
        <v>0</v>
      </c>
      <c r="Q161" s="3">
        <v>1327</v>
      </c>
      <c r="R161" s="3">
        <v>2157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0.58731241473397</v>
      </c>
      <c r="C162" s="29">
        <f t="shared" ref="C162:E162" si="26">+IF($F$161=0,"",(C161/$F$161))</f>
        <v>7.298772169167804E-2</v>
      </c>
      <c r="D162" s="29">
        <f t="shared" si="26"/>
        <v>0.339699863574352</v>
      </c>
      <c r="E162" s="119">
        <f t="shared" si="26"/>
        <v>0</v>
      </c>
      <c r="F162" s="225"/>
      <c r="G162" s="29">
        <f>+IF($I$161=0,"",(G161/$I$161))</f>
        <v>0.38540245566166437</v>
      </c>
      <c r="H162" s="119">
        <f>+IF($I$161=0,"",(H161/$I$161))</f>
        <v>0.61459754433833558</v>
      </c>
      <c r="I162" s="225"/>
      <c r="J162" s="34"/>
      <c r="M162" s="3">
        <v>2235</v>
      </c>
      <c r="N162" s="3">
        <v>171</v>
      </c>
      <c r="O162" s="3">
        <v>1066</v>
      </c>
      <c r="P162" s="3">
        <v>0</v>
      </c>
      <c r="Q162" s="3">
        <v>1349</v>
      </c>
      <c r="R162" s="3">
        <v>2123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2310</v>
      </c>
      <c r="C163" s="25">
        <f t="shared" ref="C163:E163" si="27">+N161</f>
        <v>171</v>
      </c>
      <c r="D163" s="25">
        <f t="shared" si="27"/>
        <v>1003</v>
      </c>
      <c r="E163" s="116">
        <f t="shared" si="27"/>
        <v>0</v>
      </c>
      <c r="F163" s="224">
        <f>+SUM(B163:E163)</f>
        <v>3484</v>
      </c>
      <c r="G163" s="25">
        <f>Q161</f>
        <v>1327</v>
      </c>
      <c r="H163" s="116">
        <f>R161</f>
        <v>2157</v>
      </c>
      <c r="I163" s="224">
        <f>+SUM(G163:H163)</f>
        <v>3484</v>
      </c>
      <c r="J163" s="34"/>
      <c r="M163" s="3">
        <v>2540</v>
      </c>
      <c r="N163" s="3">
        <v>152</v>
      </c>
      <c r="O163" s="3">
        <v>509</v>
      </c>
      <c r="P163" s="3">
        <v>0</v>
      </c>
      <c r="Q163" s="3">
        <v>1238</v>
      </c>
      <c r="R163" s="3">
        <v>1963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0.66303099885189443</v>
      </c>
      <c r="C164" s="29">
        <f t="shared" ref="C164:E164" si="28">+IF($F$163=0,"",(C163/$F$163))</f>
        <v>4.9081515499425944E-2</v>
      </c>
      <c r="D164" s="29">
        <f t="shared" si="28"/>
        <v>0.28788748564867966</v>
      </c>
      <c r="E164" s="119">
        <f t="shared" si="28"/>
        <v>0</v>
      </c>
      <c r="F164" s="225"/>
      <c r="G164" s="29">
        <f>+IF($I$163=0,"",(G163/$I$163))</f>
        <v>0.38088404133180254</v>
      </c>
      <c r="H164" s="119">
        <f>+IF($I$163=0,"",(H163/$I$163))</f>
        <v>0.61911595866819746</v>
      </c>
      <c r="I164" s="225"/>
      <c r="J164" s="34"/>
      <c r="M164" s="3">
        <v>2379</v>
      </c>
      <c r="N164" s="3">
        <v>94</v>
      </c>
      <c r="O164" s="3">
        <v>544</v>
      </c>
      <c r="P164" s="3">
        <v>0</v>
      </c>
      <c r="Q164" s="3">
        <v>1194</v>
      </c>
      <c r="R164" s="3">
        <v>1823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2235</v>
      </c>
      <c r="C165" s="19">
        <f t="shared" ref="C165:E165" si="29">+N162</f>
        <v>171</v>
      </c>
      <c r="D165" s="19">
        <f t="shared" si="29"/>
        <v>1066</v>
      </c>
      <c r="E165" s="122">
        <f t="shared" si="29"/>
        <v>0</v>
      </c>
      <c r="F165" s="224">
        <f>+SUM(B165:E165)</f>
        <v>3472</v>
      </c>
      <c r="G165" s="25">
        <f>Q162</f>
        <v>1349</v>
      </c>
      <c r="H165" s="116">
        <f>R162</f>
        <v>2123</v>
      </c>
      <c r="I165" s="224">
        <f>+SUM(G165:H165)</f>
        <v>3472</v>
      </c>
      <c r="J165" s="34"/>
      <c r="M165" s="3">
        <v>2134</v>
      </c>
      <c r="N165" s="3">
        <v>113</v>
      </c>
      <c r="O165" s="3">
        <v>935</v>
      </c>
      <c r="P165" s="3">
        <v>0</v>
      </c>
      <c r="Q165" s="3">
        <v>1277</v>
      </c>
      <c r="R165" s="3">
        <v>1905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0.64372119815668205</v>
      </c>
      <c r="C166" s="29">
        <f>+IF($F$165=0,"",(C165/$F$165))</f>
        <v>4.9251152073732721E-2</v>
      </c>
      <c r="D166" s="29">
        <f t="shared" ref="D166:E166" si="30">+IF($F$165=0,"",(D165/$F$165))</f>
        <v>0.30702764976958524</v>
      </c>
      <c r="E166" s="119">
        <f t="shared" si="30"/>
        <v>0</v>
      </c>
      <c r="F166" s="225"/>
      <c r="G166" s="29">
        <f>+IF($I$165=0,"",(G165/$I$165))</f>
        <v>0.38853686635944701</v>
      </c>
      <c r="H166" s="119">
        <f>+IF($I$165=0,"",(H165/$I$165))</f>
        <v>0.61146313364055305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2540</v>
      </c>
      <c r="C167" s="19">
        <f t="shared" ref="C167:E167" si="31">+N163</f>
        <v>152</v>
      </c>
      <c r="D167" s="19">
        <f t="shared" si="31"/>
        <v>509</v>
      </c>
      <c r="E167" s="122">
        <f t="shared" si="31"/>
        <v>0</v>
      </c>
      <c r="F167" s="224">
        <f>+SUM(B167:E167)</f>
        <v>3201</v>
      </c>
      <c r="G167" s="25">
        <f>Q163</f>
        <v>1238</v>
      </c>
      <c r="H167" s="116">
        <f>R163</f>
        <v>1963</v>
      </c>
      <c r="I167" s="224">
        <f>+SUM(G167:H167)</f>
        <v>3201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0.79350203061543267</v>
      </c>
      <c r="C168" s="29">
        <f>+IF($F$167=0,"",(C167/$F$167))</f>
        <v>4.7485160887222745E-2</v>
      </c>
      <c r="D168" s="29">
        <f>+IF($F$167=0,"",(D167/$F$167))</f>
        <v>0.15901280849734459</v>
      </c>
      <c r="E168" s="119">
        <f>+IF($F$167=0,"",(E167/$F$167))</f>
        <v>0</v>
      </c>
      <c r="F168" s="225"/>
      <c r="G168" s="29">
        <f>+IF($I$167=0,"",(G167/$I$167))</f>
        <v>0.38675413933145891</v>
      </c>
      <c r="H168" s="119">
        <f>+IF($I$167=0,"",(H167/$I$167))</f>
        <v>0.61324586066854103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2379</v>
      </c>
      <c r="C169" s="19">
        <f t="shared" ref="C169:E169" si="32">+N164</f>
        <v>94</v>
      </c>
      <c r="D169" s="19">
        <f t="shared" si="32"/>
        <v>544</v>
      </c>
      <c r="E169" s="122">
        <f t="shared" si="32"/>
        <v>0</v>
      </c>
      <c r="F169" s="224">
        <f>+SUM(B169:E169)</f>
        <v>3017</v>
      </c>
      <c r="G169" s="25">
        <f>Q164</f>
        <v>1194</v>
      </c>
      <c r="H169" s="116">
        <f>R164</f>
        <v>1823</v>
      </c>
      <c r="I169" s="220">
        <f>+SUM(G169:H169)</f>
        <v>3017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0.78853165396088831</v>
      </c>
      <c r="C170" s="29">
        <f>+IF($F$169=0,"",(C169/$F$169))</f>
        <v>3.1156778256546239E-2</v>
      </c>
      <c r="D170" s="29">
        <f>+IF($F$169=0,"",(D169/$F$169))</f>
        <v>0.18031156778256546</v>
      </c>
      <c r="E170" s="119">
        <f>+IF($F$169=0,"",(E169/$F$169))</f>
        <v>0</v>
      </c>
      <c r="F170" s="225"/>
      <c r="G170" s="29">
        <f>+IF($I$169=0,"",(G169/$I$169))</f>
        <v>0.39575737487570434</v>
      </c>
      <c r="H170" s="119">
        <f>+IF($I$169=0,"",(H169/$I$169))</f>
        <v>0.60424262512429561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2134</v>
      </c>
      <c r="C171" s="19">
        <f t="shared" ref="C171:E171" si="33">+N165</f>
        <v>113</v>
      </c>
      <c r="D171" s="19">
        <f t="shared" si="33"/>
        <v>935</v>
      </c>
      <c r="E171" s="122">
        <f t="shared" si="33"/>
        <v>0</v>
      </c>
      <c r="F171" s="235">
        <f>+SUM(B171:E171)</f>
        <v>3182</v>
      </c>
      <c r="G171" s="19">
        <f>Q165</f>
        <v>1277</v>
      </c>
      <c r="H171" s="122">
        <f>R165</f>
        <v>1905</v>
      </c>
      <c r="I171" s="235">
        <f>+SUM(G171:H171)</f>
        <v>3182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0.6706473915776241</v>
      </c>
      <c r="C172" s="127">
        <f t="shared" ref="C172:E172" si="34">+IF($F$171=0,"",(C171/$F$171))</f>
        <v>3.5512256442489003E-2</v>
      </c>
      <c r="D172" s="127">
        <f t="shared" si="34"/>
        <v>0.29384035197988684</v>
      </c>
      <c r="E172" s="125">
        <f t="shared" si="34"/>
        <v>0</v>
      </c>
      <c r="F172" s="236"/>
      <c r="G172" s="127">
        <f>+IF($I$171=0,"",(G171/$I$171))</f>
        <v>0.40131992457573851</v>
      </c>
      <c r="H172" s="125">
        <f>+IF($I$171=0,"",(H171/$I$171))</f>
        <v>0.59868007542426149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558</v>
      </c>
      <c r="C178" s="19">
        <f t="shared" ref="C178:G178" si="35">+N178</f>
        <v>1621</v>
      </c>
      <c r="D178" s="19">
        <f t="shared" si="35"/>
        <v>409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2588</v>
      </c>
      <c r="I178" s="21"/>
      <c r="J178" s="21"/>
      <c r="K178" s="3"/>
      <c r="L178" s="3"/>
      <c r="M178" s="3">
        <v>558</v>
      </c>
      <c r="N178" s="3">
        <v>1621</v>
      </c>
      <c r="O178" s="43">
        <v>409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0.21561051004636786</v>
      </c>
      <c r="C179" s="30">
        <f t="shared" ref="C179:G179" si="36">+IF($H$178=0,"",(C178/$H$178))</f>
        <v>0.62635239567233381</v>
      </c>
      <c r="D179" s="30">
        <f t="shared" si="36"/>
        <v>0.15803709428129831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592</v>
      </c>
      <c r="N179" s="3">
        <v>629</v>
      </c>
      <c r="O179" s="43">
        <v>1644</v>
      </c>
      <c r="P179" s="43">
        <v>67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592</v>
      </c>
      <c r="C180" s="25">
        <f t="shared" ref="C180:G180" si="37">+N179</f>
        <v>629</v>
      </c>
      <c r="D180" s="25">
        <f t="shared" si="37"/>
        <v>1644</v>
      </c>
      <c r="E180" s="25">
        <f t="shared" si="37"/>
        <v>67</v>
      </c>
      <c r="F180" s="25">
        <f t="shared" si="37"/>
        <v>0</v>
      </c>
      <c r="G180" s="116">
        <f t="shared" si="37"/>
        <v>0</v>
      </c>
      <c r="H180" s="224">
        <f>+SUM(B180:G180)</f>
        <v>2932</v>
      </c>
      <c r="I180" s="20"/>
      <c r="J180" s="20"/>
      <c r="K180" s="3"/>
      <c r="L180" s="3"/>
      <c r="M180" s="3">
        <v>587</v>
      </c>
      <c r="N180" s="3">
        <v>586</v>
      </c>
      <c r="O180" s="43">
        <v>2072</v>
      </c>
      <c r="P180" s="43">
        <v>235</v>
      </c>
      <c r="Q180" s="43">
        <v>4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0.20190995907230561</v>
      </c>
      <c r="C181" s="29">
        <f t="shared" ref="C181:G181" si="38">+IF($H$180=0,"",(C180/$H$180))</f>
        <v>0.21452933151432468</v>
      </c>
      <c r="D181" s="29">
        <f t="shared" si="38"/>
        <v>0.56070941336971347</v>
      </c>
      <c r="E181" s="29">
        <f t="shared" si="38"/>
        <v>2.2851296043656207E-2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563</v>
      </c>
      <c r="N181" s="3">
        <v>601</v>
      </c>
      <c r="O181" s="43">
        <v>2172</v>
      </c>
      <c r="P181" s="43">
        <v>132</v>
      </c>
      <c r="Q181" s="43">
        <v>4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587</v>
      </c>
      <c r="C182" s="25">
        <f t="shared" ref="C182:G182" si="39">+N180</f>
        <v>586</v>
      </c>
      <c r="D182" s="25">
        <f t="shared" si="39"/>
        <v>2072</v>
      </c>
      <c r="E182" s="25">
        <f t="shared" si="39"/>
        <v>235</v>
      </c>
      <c r="F182" s="25">
        <f t="shared" si="39"/>
        <v>4</v>
      </c>
      <c r="G182" s="116">
        <f t="shared" si="39"/>
        <v>0</v>
      </c>
      <c r="H182" s="224">
        <f>+SUM(B182:G182)</f>
        <v>3484</v>
      </c>
      <c r="I182" s="20"/>
      <c r="J182" s="20"/>
      <c r="K182" s="3"/>
      <c r="L182" s="3"/>
      <c r="M182" s="3">
        <v>218</v>
      </c>
      <c r="N182" s="3">
        <v>402</v>
      </c>
      <c r="O182" s="43">
        <v>2431</v>
      </c>
      <c r="P182" s="43">
        <v>146</v>
      </c>
      <c r="Q182" s="43">
        <v>4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0.16848450057405281</v>
      </c>
      <c r="C183" s="29">
        <f t="shared" ref="C183:G183" si="40">+IF($H$182=0,"",(C182/$H$182))</f>
        <v>0.16819747416762343</v>
      </c>
      <c r="D183" s="29">
        <f t="shared" si="40"/>
        <v>0.59471871412169919</v>
      </c>
      <c r="E183" s="29">
        <f t="shared" si="40"/>
        <v>6.7451205510906997E-2</v>
      </c>
      <c r="F183" s="29">
        <f t="shared" si="40"/>
        <v>1.148105625717566E-3</v>
      </c>
      <c r="G183" s="119">
        <f t="shared" si="40"/>
        <v>0</v>
      </c>
      <c r="H183" s="225"/>
      <c r="I183" s="20"/>
      <c r="J183" s="20"/>
      <c r="K183" s="20"/>
      <c r="L183" s="20"/>
      <c r="M183" s="3">
        <v>236</v>
      </c>
      <c r="N183" s="3">
        <v>372</v>
      </c>
      <c r="O183" s="43">
        <v>2222</v>
      </c>
      <c r="P183" s="43">
        <v>185</v>
      </c>
      <c r="Q183" s="43">
        <v>2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563</v>
      </c>
      <c r="C184" s="25">
        <f t="shared" ref="C184:G184" si="41">+N181</f>
        <v>601</v>
      </c>
      <c r="D184" s="25">
        <f t="shared" si="41"/>
        <v>2172</v>
      </c>
      <c r="E184" s="25">
        <f t="shared" si="41"/>
        <v>132</v>
      </c>
      <c r="F184" s="25">
        <f t="shared" si="41"/>
        <v>4</v>
      </c>
      <c r="G184" s="116">
        <f t="shared" si="41"/>
        <v>0</v>
      </c>
      <c r="H184" s="224">
        <f>+SUM(B184:G184)</f>
        <v>3472</v>
      </c>
      <c r="I184" s="20"/>
      <c r="J184" s="20"/>
      <c r="K184" s="20"/>
      <c r="L184" s="20"/>
      <c r="M184" s="3">
        <v>515</v>
      </c>
      <c r="N184" s="3">
        <v>663</v>
      </c>
      <c r="O184" s="43">
        <v>1883</v>
      </c>
      <c r="P184" s="43">
        <v>120</v>
      </c>
      <c r="Q184" s="43">
        <v>1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0.16215437788018433</v>
      </c>
      <c r="C185" s="29">
        <f t="shared" ref="C185:G185" si="42">+IF($H$184=0,"",(C184/$H$184))</f>
        <v>0.17309907834101382</v>
      </c>
      <c r="D185" s="29">
        <f t="shared" si="42"/>
        <v>0.62557603686635943</v>
      </c>
      <c r="E185" s="29">
        <f t="shared" si="42"/>
        <v>3.8018433179723504E-2</v>
      </c>
      <c r="F185" s="29">
        <f t="shared" si="42"/>
        <v>1.152073732718894E-3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218</v>
      </c>
      <c r="C186" s="25">
        <f t="shared" ref="C186:G186" si="43">N182</f>
        <v>402</v>
      </c>
      <c r="D186" s="25">
        <f t="shared" si="43"/>
        <v>2431</v>
      </c>
      <c r="E186" s="25">
        <f t="shared" si="43"/>
        <v>146</v>
      </c>
      <c r="F186" s="25">
        <f t="shared" si="43"/>
        <v>4</v>
      </c>
      <c r="G186" s="116">
        <f t="shared" si="43"/>
        <v>0</v>
      </c>
      <c r="H186" s="224">
        <f>+SUM(B186:G186)</f>
        <v>3201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6.8103717588253676E-2</v>
      </c>
      <c r="C187" s="29">
        <f t="shared" si="44"/>
        <v>0.12558575445173384</v>
      </c>
      <c r="D187" s="29">
        <f t="shared" si="44"/>
        <v>0.75945017182130581</v>
      </c>
      <c r="E187" s="29">
        <f t="shared" si="44"/>
        <v>4.5610746641674478E-2</v>
      </c>
      <c r="F187" s="29">
        <f t="shared" si="44"/>
        <v>1.2496094970321774E-3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236</v>
      </c>
      <c r="C188" s="25">
        <f t="shared" ref="C188:G188" si="45">N183</f>
        <v>372</v>
      </c>
      <c r="D188" s="25">
        <f t="shared" si="45"/>
        <v>2222</v>
      </c>
      <c r="E188" s="25">
        <f t="shared" si="45"/>
        <v>185</v>
      </c>
      <c r="F188" s="25">
        <f t="shared" si="45"/>
        <v>2</v>
      </c>
      <c r="G188" s="116">
        <f t="shared" si="45"/>
        <v>0</v>
      </c>
      <c r="H188" s="224">
        <f>+SUM(B188:G188)</f>
        <v>3017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7.8223400729201198E-2</v>
      </c>
      <c r="C189" s="29">
        <f t="shared" si="46"/>
        <v>0.12330129267484256</v>
      </c>
      <c r="D189" s="29">
        <f t="shared" si="46"/>
        <v>0.73649320517069938</v>
      </c>
      <c r="E189" s="29">
        <f t="shared" si="46"/>
        <v>6.1319191249585681E-2</v>
      </c>
      <c r="F189" s="29">
        <f t="shared" si="46"/>
        <v>6.6291017567119651E-4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515</v>
      </c>
      <c r="C190" s="25">
        <f t="shared" ref="C190:G190" si="47">N184</f>
        <v>663</v>
      </c>
      <c r="D190" s="25">
        <f t="shared" si="47"/>
        <v>1883</v>
      </c>
      <c r="E190" s="25">
        <f t="shared" si="47"/>
        <v>120</v>
      </c>
      <c r="F190" s="25">
        <f t="shared" si="47"/>
        <v>1</v>
      </c>
      <c r="G190" s="116">
        <f t="shared" si="47"/>
        <v>0</v>
      </c>
      <c r="H190" s="224">
        <f>+SUM(B190:G190)</f>
        <v>3182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0.16184789440603395</v>
      </c>
      <c r="C191" s="127">
        <f>+IF($H$190=0,"",(C190/$H$190))</f>
        <v>0.20835952231301069</v>
      </c>
      <c r="D191" s="127">
        <f t="shared" ref="D191:G191" si="48">+IF($H$190=0,"",(D190/$H$190))</f>
        <v>0.59176618478944065</v>
      </c>
      <c r="E191" s="127">
        <f t="shared" si="48"/>
        <v>3.7712130735386547E-2</v>
      </c>
      <c r="F191" s="127">
        <f t="shared" si="48"/>
        <v>3.1426775612822125E-4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2</v>
      </c>
      <c r="F197" s="15">
        <v>2</v>
      </c>
      <c r="G197" s="15">
        <v>2</v>
      </c>
      <c r="H197" s="28">
        <v>2</v>
      </c>
      <c r="I197" s="28">
        <v>2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2416</v>
      </c>
      <c r="D198" s="15">
        <v>2504</v>
      </c>
      <c r="E198" s="15">
        <v>2460</v>
      </c>
      <c r="F198" s="15">
        <v>2721</v>
      </c>
      <c r="G198" s="15">
        <v>2790</v>
      </c>
      <c r="H198" s="28">
        <v>2937</v>
      </c>
      <c r="I198" s="28">
        <v>3213</v>
      </c>
      <c r="J198" s="33">
        <v>3180</v>
      </c>
      <c r="K198" s="33">
        <v>3326</v>
      </c>
      <c r="L198" s="33">
        <v>3592</v>
      </c>
      <c r="M198" s="70">
        <v>3203</v>
      </c>
      <c r="AK198" s="1"/>
    </row>
    <row r="199" spans="1:37" ht="18.75" x14ac:dyDescent="0.25">
      <c r="A199" s="241" t="s">
        <v>5</v>
      </c>
      <c r="B199" s="242"/>
      <c r="C199" s="69">
        <v>1842</v>
      </c>
      <c r="D199" s="15">
        <v>1782</v>
      </c>
      <c r="E199" s="15">
        <v>1778</v>
      </c>
      <c r="F199" s="15">
        <v>1899</v>
      </c>
      <c r="G199" s="15">
        <v>1812</v>
      </c>
      <c r="H199" s="28">
        <v>1849</v>
      </c>
      <c r="I199" s="28">
        <v>1589</v>
      </c>
      <c r="J199" s="33">
        <v>1575</v>
      </c>
      <c r="K199" s="33">
        <v>1424</v>
      </c>
      <c r="L199" s="33">
        <v>1620</v>
      </c>
      <c r="M199" s="70">
        <v>1580</v>
      </c>
      <c r="AK199" s="1"/>
    </row>
    <row r="200" spans="1:37" ht="18.75" x14ac:dyDescent="0.25">
      <c r="A200" s="241" t="s">
        <v>6</v>
      </c>
      <c r="B200" s="242"/>
      <c r="C200" s="69">
        <v>198</v>
      </c>
      <c r="D200" s="15">
        <v>174</v>
      </c>
      <c r="E200" s="15">
        <v>208</v>
      </c>
      <c r="F200" s="15">
        <v>221</v>
      </c>
      <c r="G200" s="15">
        <v>488</v>
      </c>
      <c r="H200" s="28">
        <v>537</v>
      </c>
      <c r="I200" s="28">
        <v>772</v>
      </c>
      <c r="J200" s="33">
        <v>711</v>
      </c>
      <c r="K200" s="33">
        <v>593</v>
      </c>
      <c r="L200" s="33">
        <v>537</v>
      </c>
      <c r="M200" s="70">
        <v>939</v>
      </c>
      <c r="AK200" s="1"/>
    </row>
    <row r="201" spans="1:37" ht="18.75" x14ac:dyDescent="0.25">
      <c r="A201" s="241" t="s">
        <v>7</v>
      </c>
      <c r="B201" s="242"/>
      <c r="C201" s="69">
        <v>28</v>
      </c>
      <c r="D201" s="15">
        <v>12</v>
      </c>
      <c r="E201" s="15">
        <v>15</v>
      </c>
      <c r="F201" s="15">
        <v>11</v>
      </c>
      <c r="G201" s="15">
        <v>16</v>
      </c>
      <c r="H201" s="28">
        <v>29</v>
      </c>
      <c r="I201" s="28">
        <v>45</v>
      </c>
      <c r="J201" s="33">
        <v>44</v>
      </c>
      <c r="K201" s="33">
        <v>39</v>
      </c>
      <c r="L201" s="33">
        <v>41</v>
      </c>
      <c r="M201" s="70">
        <v>65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4484</v>
      </c>
      <c r="D202" s="158">
        <f t="shared" si="49"/>
        <v>4472</v>
      </c>
      <c r="E202" s="158">
        <f t="shared" si="49"/>
        <v>4463</v>
      </c>
      <c r="F202" s="158">
        <f t="shared" si="49"/>
        <v>4854</v>
      </c>
      <c r="G202" s="158">
        <f t="shared" si="49"/>
        <v>5108</v>
      </c>
      <c r="H202" s="158">
        <f t="shared" si="49"/>
        <v>5354</v>
      </c>
      <c r="I202" s="158">
        <f t="shared" si="49"/>
        <v>5621</v>
      </c>
      <c r="J202" s="158">
        <f t="shared" si="49"/>
        <v>5510</v>
      </c>
      <c r="K202" s="158">
        <f t="shared" ref="K202:L202" si="50">+SUM(K196:K201)</f>
        <v>5382</v>
      </c>
      <c r="L202" s="158">
        <f t="shared" si="50"/>
        <v>5790</v>
      </c>
      <c r="M202" s="179">
        <f>+SUM(M196:M201)</f>
        <v>5787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1</v>
      </c>
      <c r="E209" s="187"/>
      <c r="F209" s="186">
        <v>0.5</v>
      </c>
      <c r="G209" s="187"/>
      <c r="H209" s="186">
        <v>1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0.77618069815195068</v>
      </c>
      <c r="E210" s="187"/>
      <c r="F210" s="186">
        <v>0.75958414554905784</v>
      </c>
      <c r="G210" s="187"/>
      <c r="H210" s="186">
        <v>0.72277847309136423</v>
      </c>
      <c r="I210" s="186"/>
      <c r="J210" s="194">
        <v>0.68421052631578949</v>
      </c>
      <c r="K210" s="202"/>
      <c r="L210" s="186">
        <v>0.72993361496680753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0.92170257488176566</v>
      </c>
      <c r="E211" s="187"/>
      <c r="F211" s="186">
        <v>0.9270146984287887</v>
      </c>
      <c r="G211" s="187"/>
      <c r="H211" s="186">
        <v>0.91441737985516791</v>
      </c>
      <c r="I211" s="186"/>
      <c r="J211" s="194">
        <v>0.89212442091330246</v>
      </c>
      <c r="K211" s="202"/>
      <c r="L211" s="186">
        <v>0.91778774289985054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1</v>
      </c>
      <c r="E212" s="187"/>
      <c r="F212" s="186">
        <v>0.95121951219512191</v>
      </c>
      <c r="G212" s="187"/>
      <c r="H212" s="186">
        <v>0.97872340425531912</v>
      </c>
      <c r="I212" s="186"/>
      <c r="J212" s="194">
        <v>0.97560975609756095</v>
      </c>
      <c r="K212" s="202"/>
      <c r="L212" s="186">
        <v>0.91304347826086951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0.96586345381526106</v>
      </c>
      <c r="E213" s="187"/>
      <c r="F213" s="186">
        <v>0.95795795795795791</v>
      </c>
      <c r="G213" s="187"/>
      <c r="H213" s="186">
        <v>0.93888166449934984</v>
      </c>
      <c r="I213" s="186"/>
      <c r="J213" s="194">
        <v>0.92231638418079098</v>
      </c>
      <c r="K213" s="202"/>
      <c r="L213" s="186">
        <v>0.93231810490693734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0.88235294117647056</v>
      </c>
      <c r="E214" s="190"/>
      <c r="F214" s="189">
        <v>0.96551724137931039</v>
      </c>
      <c r="G214" s="190"/>
      <c r="H214" s="189">
        <v>0.86363636363636365</v>
      </c>
      <c r="I214" s="189"/>
      <c r="J214" s="203">
        <v>0.84090909090909094</v>
      </c>
      <c r="K214" s="204"/>
      <c r="L214" s="189">
        <v>0.79487179487179482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129</v>
      </c>
      <c r="E220" s="187"/>
      <c r="F220" s="193" t="s">
        <v>130</v>
      </c>
      <c r="G220" s="187"/>
      <c r="H220" s="193" t="s">
        <v>129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131</v>
      </c>
      <c r="G221" s="187"/>
      <c r="H221" s="193" t="s">
        <v>131</v>
      </c>
      <c r="I221" s="187"/>
      <c r="J221" s="193" t="s">
        <v>131</v>
      </c>
      <c r="K221" s="187"/>
      <c r="L221" s="193" t="s">
        <v>131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126</v>
      </c>
      <c r="E222" s="187"/>
      <c r="F222" s="193" t="s">
        <v>126</v>
      </c>
      <c r="G222" s="187"/>
      <c r="H222" s="193" t="s">
        <v>126</v>
      </c>
      <c r="I222" s="187"/>
      <c r="J222" s="193" t="s">
        <v>126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132</v>
      </c>
      <c r="E223" s="187"/>
      <c r="F223" s="193" t="s">
        <v>133</v>
      </c>
      <c r="G223" s="187"/>
      <c r="H223" s="193" t="s">
        <v>133</v>
      </c>
      <c r="I223" s="187"/>
      <c r="J223" s="193" t="s">
        <v>133</v>
      </c>
      <c r="K223" s="187"/>
      <c r="L223" s="193" t="s">
        <v>133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124</v>
      </c>
      <c r="E224" s="187"/>
      <c r="F224" s="193" t="s">
        <v>124</v>
      </c>
      <c r="G224" s="187"/>
      <c r="H224" s="193" t="s">
        <v>124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133</v>
      </c>
      <c r="E225" s="190"/>
      <c r="F225" s="199" t="s">
        <v>133</v>
      </c>
      <c r="G225" s="190"/>
      <c r="H225" s="199" t="s">
        <v>134</v>
      </c>
      <c r="I225" s="190"/>
      <c r="J225" s="199" t="s">
        <v>134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2023-09-02T03:43:06Z</dcterms:modified>
</cp:coreProperties>
</file>