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101C440A-36C7-4195-B3F8-956429D5A44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<sst xmlns="http://schemas.openxmlformats.org/spreadsheetml/2006/main" count="240" uniqueCount="136">
  <si>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</si>
  <si>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</si>
  <si>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</si>
  <si>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</si>
  <si>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</si>
  <si>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</si>
  <si>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</si>
  <si>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</si>
  <si>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</si>
  <si>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</si>
  <si>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</si>
  <si>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</si>
  <si>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</si>
  <si>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</si>
  <si>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</si>
  <si>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</si>
  <si>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</si>
  <si>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</si>
  <si>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</si>
  <si>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</si>
  <si>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</si>
  <si>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</si>
  <si>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</si>
  <si>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</si>
  <si>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</si>
  <si>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</si>
  <si>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</si>
  <si>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</si>
  <si>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</si>
  <si>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</si>
  <si>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</si>
  <si>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</si>
  <si>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</si>
  <si>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</si>
  <si>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</si>
  <si>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</si>
  <si>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</si>
  <si>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</si>
  <si>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</si>
  <si>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</si>
  <si>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</si>
  <si>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</si>
  <si>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</si>
  <si>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</si>
  <si>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</si>
  <si>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</si>
  <si>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</si>
  <si>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</si>
  <si>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</si>
  <si>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</si>
  <si>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</si>
  <si>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</si>
  <si>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</si>
  <si>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</si>
  <si>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</si>
  <si>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</si>
  <si>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</si>
  <si>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</si>
  <si>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</si>
  <si>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</si>
  <si>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</si>
  <si>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</si>
  <si>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</si>
  <si>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</si>
  <si>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</si>
  <si>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</si>
  <si>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</si>
  <si>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</si>
  <si>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</si>
  <si>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</si>
  <si>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</si>
  <si>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</si>
  <si>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</si>
  <si>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</si>
  <si>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</si>
  <si>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</si>
  <si>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</si>
  <si>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</si>
  <si>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</si>
  <si>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</si>
  <si>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</si>
  <si>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</si>
  <si>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</si>
  <si>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</si>
  <si>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</si>
  <si>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</si>
  <si>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</si>
  <si>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</si>
  <si>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</si>
  <si>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</si>
  <si>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</si>
  <si>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</si>
  <si>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</si>
  <si>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</si>
  <si>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</si>
  <si>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</si>
  <si>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</si>
  <si>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</si>
  <si>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</si>
  <si>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</si>
  <si>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</si>
  <si>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</si>
  <si>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</si>
  <si>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</si>
  <si>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</si>
  <si>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</si>
  <si>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</si>
  <si>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</si>
  <si>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</si>
  <si>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</si>
  <si>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</si>
  <si>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</si>
  <si>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</si>
  <si>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</si>
  <si>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</si>
  <si>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</si>
  <si>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</si>
  <si>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</si>
  <si>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</si>
  <si>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</si>
  <si>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</si>
  <si>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</si>
  <si>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</si>
  <si>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</si>
  <si>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1 y 1,5 SMMLV</t>
  </si>
  <si>
    <t>Entre 1,5 y 2 SMMLV</t>
  </si>
  <si>
    <t>Entre 3 y 3,5 SMMLV</t>
  </si>
  <si>
    <t>Entre 3,5 y 4 SMMLV</t>
  </si>
  <si>
    <t>Entre 4 y 4,5 SMMLV</t>
  </si>
  <si>
    <t>UNIVERSIDAD SANTO TOMAS</t>
  </si>
  <si>
    <t>SI</t>
  </si>
  <si>
    <t>Entre 5 y 6 SMMLV</t>
  </si>
  <si>
    <t>Entre 2,5 y 3 SMMLV</t>
  </si>
  <si>
    <t>Entre 4,5 y 5 SMMLV</t>
  </si>
  <si>
    <t>Entre 7 y 8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</si>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</sst>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SANTO TOMAS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3</v>
      </c>
      <c r="E11" s="3" t="s">
        <v>130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3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SANTO TOMAS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26261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22987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3274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217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23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8.1842753796009221E-2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0.69842078451349976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21244</v>
      </c>
      <c r="D32" s="56">
        <v>25251</v>
      </c>
      <c r="E32" s="56">
        <v>26721</v>
      </c>
      <c r="F32" s="56">
        <v>28595</v>
      </c>
      <c r="G32" s="56">
        <v>29266</v>
      </c>
      <c r="H32" s="57">
        <v>28445</v>
      </c>
      <c r="I32" s="57">
        <v>27724</v>
      </c>
      <c r="J32" s="58">
        <v>27159</v>
      </c>
      <c r="K32" s="58">
        <v>25959</v>
      </c>
      <c r="L32" s="58">
        <v>24646</v>
      </c>
      <c r="M32" s="61">
        <v>22987</v>
      </c>
    </row>
    <row r="33" spans="1:14" ht="18.75" x14ac:dyDescent="0.25">
      <c r="A33" s="275" t="s">
        <v>24</v>
      </c>
      <c r="B33" s="276"/>
      <c r="C33" s="60">
        <v>2513</v>
      </c>
      <c r="D33" s="12">
        <v>3278</v>
      </c>
      <c r="E33" s="12">
        <v>3551</v>
      </c>
      <c r="F33" s="12">
        <v>4139</v>
      </c>
      <c r="G33" s="12">
        <v>4088</v>
      </c>
      <c r="H33" s="27">
        <v>4006</v>
      </c>
      <c r="I33" s="27">
        <v>3645</v>
      </c>
      <c r="J33" s="32">
        <v>2861</v>
      </c>
      <c r="K33" s="32">
        <v>2537</v>
      </c>
      <c r="L33" s="32">
        <v>3624</v>
      </c>
      <c r="M33" s="62">
        <v>3274</v>
      </c>
    </row>
    <row r="34" spans="1:14" ht="19.5" thickBot="1" x14ac:dyDescent="0.3">
      <c r="A34" s="250" t="s">
        <v>8</v>
      </c>
      <c r="B34" s="251"/>
      <c r="C34" s="171">
        <f>+SUM(C32:C33)</f>
        <v>23757</v>
      </c>
      <c r="D34" s="172">
        <f t="shared" ref="D34:H34" si="0">+SUM(D32:D33)</f>
        <v>28529</v>
      </c>
      <c r="E34" s="172">
        <f t="shared" si="0"/>
        <v>30272</v>
      </c>
      <c r="F34" s="172">
        <f t="shared" si="0"/>
        <v>32734</v>
      </c>
      <c r="G34" s="172">
        <f t="shared" si="0"/>
        <v>33354</v>
      </c>
      <c r="H34" s="175">
        <f t="shared" si="0"/>
        <v>32451</v>
      </c>
      <c r="I34" s="175">
        <f>+SUM(I32:I33)</f>
        <v>31369</v>
      </c>
      <c r="J34" s="166">
        <f>+SUM(J32:J33)</f>
        <v>30020</v>
      </c>
      <c r="K34" s="166">
        <f>+SUM(K32:K33)</f>
        <v>28496</v>
      </c>
      <c r="L34" s="166">
        <f>+SUM(L32:L33)</f>
        <v>28270</v>
      </c>
      <c r="M34" s="167">
        <f>+SUM(M32:M33)</f>
        <v>26261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21</v>
      </c>
      <c r="D39" s="64">
        <v>0</v>
      </c>
      <c r="E39" s="64">
        <v>16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266</v>
      </c>
      <c r="D40" s="15">
        <v>382</v>
      </c>
      <c r="E40" s="15">
        <v>308</v>
      </c>
      <c r="F40" s="15">
        <v>231</v>
      </c>
      <c r="G40" s="15">
        <v>157</v>
      </c>
      <c r="H40" s="28">
        <v>126</v>
      </c>
      <c r="I40" s="28">
        <v>105</v>
      </c>
      <c r="J40" s="33">
        <v>114</v>
      </c>
      <c r="K40" s="33">
        <v>93</v>
      </c>
      <c r="L40" s="33">
        <v>84</v>
      </c>
      <c r="M40" s="70">
        <v>95</v>
      </c>
      <c r="N40" s="42"/>
    </row>
    <row r="41" spans="1:14" ht="18.75" x14ac:dyDescent="0.25">
      <c r="A41" s="241" t="s">
        <v>4</v>
      </c>
      <c r="B41" s="242"/>
      <c r="C41" s="69">
        <v>20957</v>
      </c>
      <c r="D41" s="15">
        <v>24869</v>
      </c>
      <c r="E41" s="15">
        <v>26397</v>
      </c>
      <c r="F41" s="15">
        <v>28364</v>
      </c>
      <c r="G41" s="15">
        <v>29109</v>
      </c>
      <c r="H41" s="28">
        <v>28319</v>
      </c>
      <c r="I41" s="28">
        <v>27619</v>
      </c>
      <c r="J41" s="33">
        <v>27045</v>
      </c>
      <c r="K41" s="33">
        <v>25866</v>
      </c>
      <c r="L41" s="33">
        <v>24562</v>
      </c>
      <c r="M41" s="70">
        <v>22892</v>
      </c>
      <c r="N41" s="42"/>
    </row>
    <row r="42" spans="1:14" ht="18.75" x14ac:dyDescent="0.25">
      <c r="A42" s="241" t="s">
        <v>5</v>
      </c>
      <c r="B42" s="242"/>
      <c r="C42" s="69">
        <v>1551</v>
      </c>
      <c r="D42" s="15">
        <v>2058</v>
      </c>
      <c r="E42" s="15">
        <v>1936</v>
      </c>
      <c r="F42" s="15">
        <v>2504</v>
      </c>
      <c r="G42" s="15">
        <v>2236</v>
      </c>
      <c r="H42" s="28">
        <v>1978</v>
      </c>
      <c r="I42" s="28">
        <v>1920</v>
      </c>
      <c r="J42" s="33">
        <v>1638</v>
      </c>
      <c r="K42" s="33">
        <v>1526</v>
      </c>
      <c r="L42" s="33">
        <v>2087</v>
      </c>
      <c r="M42" s="70">
        <v>1832</v>
      </c>
      <c r="N42" s="42"/>
    </row>
    <row r="43" spans="1:14" ht="18.75" x14ac:dyDescent="0.25">
      <c r="A43" s="241" t="s">
        <v>6</v>
      </c>
      <c r="B43" s="242"/>
      <c r="C43" s="69">
        <v>882</v>
      </c>
      <c r="D43" s="15">
        <v>1093</v>
      </c>
      <c r="E43" s="15">
        <v>1496</v>
      </c>
      <c r="F43" s="15">
        <v>1541</v>
      </c>
      <c r="G43" s="15">
        <v>1758</v>
      </c>
      <c r="H43" s="28">
        <v>1951</v>
      </c>
      <c r="I43" s="28">
        <v>1630</v>
      </c>
      <c r="J43" s="33">
        <v>1134</v>
      </c>
      <c r="K43" s="33">
        <v>923</v>
      </c>
      <c r="L43" s="33">
        <v>1378</v>
      </c>
      <c r="M43" s="70">
        <v>1284</v>
      </c>
      <c r="N43" s="42"/>
    </row>
    <row r="44" spans="1:14" ht="18.75" x14ac:dyDescent="0.25">
      <c r="A44" s="241" t="s">
        <v>7</v>
      </c>
      <c r="B44" s="242"/>
      <c r="C44" s="69">
        <v>80</v>
      </c>
      <c r="D44" s="15">
        <v>127</v>
      </c>
      <c r="E44" s="15">
        <v>119</v>
      </c>
      <c r="F44" s="15">
        <v>94</v>
      </c>
      <c r="G44" s="15">
        <v>94</v>
      </c>
      <c r="H44" s="28">
        <v>77</v>
      </c>
      <c r="I44" s="28">
        <v>95</v>
      </c>
      <c r="J44" s="33">
        <v>89</v>
      </c>
      <c r="K44" s="33">
        <v>88</v>
      </c>
      <c r="L44" s="33">
        <v>159</v>
      </c>
      <c r="M44" s="70">
        <v>158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23757</v>
      </c>
      <c r="D45" s="172">
        <f t="shared" ref="D45:I45" si="1">+SUM(D39:D44)</f>
        <v>28529</v>
      </c>
      <c r="E45" s="172">
        <f t="shared" si="1"/>
        <v>30272</v>
      </c>
      <c r="F45" s="172">
        <f t="shared" si="1"/>
        <v>32734</v>
      </c>
      <c r="G45" s="172">
        <f t="shared" si="1"/>
        <v>33354</v>
      </c>
      <c r="H45" s="175">
        <f t="shared" si="1"/>
        <v>32451</v>
      </c>
      <c r="I45" s="175">
        <f t="shared" si="1"/>
        <v>31369</v>
      </c>
      <c r="J45" s="166">
        <f>+SUM(J39:J44)</f>
        <v>30020</v>
      </c>
      <c r="K45" s="166">
        <f>+SUM(K39:K44)</f>
        <v>28496</v>
      </c>
      <c r="L45" s="166">
        <f>+SUM(L39:L44)</f>
        <v>28270</v>
      </c>
      <c r="M45" s="167">
        <f>+SUM(M39:M44)</f>
        <v>26261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43</v>
      </c>
      <c r="D50" s="64">
        <v>197</v>
      </c>
      <c r="E50" s="64">
        <v>196</v>
      </c>
      <c r="F50" s="64">
        <v>176</v>
      </c>
      <c r="G50" s="64">
        <v>175</v>
      </c>
      <c r="H50" s="65">
        <v>139</v>
      </c>
      <c r="I50" s="65">
        <v>137</v>
      </c>
      <c r="J50" s="66">
        <v>115</v>
      </c>
      <c r="K50" s="66">
        <v>109</v>
      </c>
      <c r="L50" s="66">
        <v>143</v>
      </c>
      <c r="M50" s="68">
        <v>180</v>
      </c>
    </row>
    <row r="51" spans="1:13" ht="18.75" x14ac:dyDescent="0.25">
      <c r="A51" s="245" t="s">
        <v>46</v>
      </c>
      <c r="B51" s="246"/>
      <c r="C51" s="69">
        <v>0</v>
      </c>
      <c r="D51" s="15">
        <v>63</v>
      </c>
      <c r="E51" s="15">
        <v>119</v>
      </c>
      <c r="F51" s="15">
        <v>188</v>
      </c>
      <c r="G51" s="15">
        <v>254</v>
      </c>
      <c r="H51" s="28">
        <v>284</v>
      </c>
      <c r="I51" s="28">
        <v>282</v>
      </c>
      <c r="J51" s="33">
        <v>278</v>
      </c>
      <c r="K51" s="33">
        <v>275</v>
      </c>
      <c r="L51" s="33">
        <v>276</v>
      </c>
      <c r="M51" s="70">
        <v>312</v>
      </c>
    </row>
    <row r="52" spans="1:13" ht="18.75" x14ac:dyDescent="0.25">
      <c r="A52" s="245" t="s">
        <v>27</v>
      </c>
      <c r="B52" s="246"/>
      <c r="C52" s="69">
        <v>1384</v>
      </c>
      <c r="D52" s="15">
        <v>2624</v>
      </c>
      <c r="E52" s="15">
        <v>2962</v>
      </c>
      <c r="F52" s="15">
        <v>3128</v>
      </c>
      <c r="G52" s="15">
        <v>3312</v>
      </c>
      <c r="H52" s="28">
        <v>3408</v>
      </c>
      <c r="I52" s="28">
        <v>2601</v>
      </c>
      <c r="J52" s="33">
        <v>1995</v>
      </c>
      <c r="K52" s="33">
        <v>1752</v>
      </c>
      <c r="L52" s="33">
        <v>1854</v>
      </c>
      <c r="M52" s="70">
        <v>1996</v>
      </c>
    </row>
    <row r="53" spans="1:13" ht="18.75" x14ac:dyDescent="0.25">
      <c r="A53" s="245" t="s">
        <v>47</v>
      </c>
      <c r="B53" s="246"/>
      <c r="C53" s="69">
        <v>1443</v>
      </c>
      <c r="D53" s="15">
        <v>1634</v>
      </c>
      <c r="E53" s="15">
        <v>1647</v>
      </c>
      <c r="F53" s="15">
        <v>1788</v>
      </c>
      <c r="G53" s="15">
        <v>1846</v>
      </c>
      <c r="H53" s="28">
        <v>1882</v>
      </c>
      <c r="I53" s="28">
        <v>1877</v>
      </c>
      <c r="J53" s="33">
        <v>1814</v>
      </c>
      <c r="K53" s="33">
        <v>1697</v>
      </c>
      <c r="L53" s="33">
        <v>1617</v>
      </c>
      <c r="M53" s="70">
        <v>1731</v>
      </c>
    </row>
    <row r="54" spans="1:13" ht="18.75" x14ac:dyDescent="0.25">
      <c r="A54" s="245" t="s">
        <v>48</v>
      </c>
      <c r="B54" s="246"/>
      <c r="C54" s="69">
        <v>7178</v>
      </c>
      <c r="D54" s="15">
        <v>7599</v>
      </c>
      <c r="E54" s="15">
        <v>7740</v>
      </c>
      <c r="F54" s="15">
        <v>8246</v>
      </c>
      <c r="G54" s="15">
        <v>8116</v>
      </c>
      <c r="H54" s="28">
        <v>8056</v>
      </c>
      <c r="I54" s="28">
        <v>8067</v>
      </c>
      <c r="J54" s="33">
        <v>8037</v>
      </c>
      <c r="K54" s="33">
        <v>7518</v>
      </c>
      <c r="L54" s="33">
        <v>7280</v>
      </c>
      <c r="M54" s="70">
        <v>6577</v>
      </c>
    </row>
    <row r="55" spans="1:13" ht="18.75" x14ac:dyDescent="0.25">
      <c r="A55" s="245" t="s">
        <v>59</v>
      </c>
      <c r="B55" s="246"/>
      <c r="C55" s="69">
        <v>8257</v>
      </c>
      <c r="D55" s="15">
        <v>10246</v>
      </c>
      <c r="E55" s="15">
        <v>10270</v>
      </c>
      <c r="F55" s="15">
        <v>10511</v>
      </c>
      <c r="G55" s="15">
        <v>10560</v>
      </c>
      <c r="H55" s="28">
        <v>9205</v>
      </c>
      <c r="I55" s="28">
        <v>8529</v>
      </c>
      <c r="J55" s="33">
        <v>8061</v>
      </c>
      <c r="K55" s="33">
        <v>7852</v>
      </c>
      <c r="L55" s="33">
        <v>7587</v>
      </c>
      <c r="M55" s="70">
        <v>6224</v>
      </c>
    </row>
    <row r="56" spans="1:13" ht="18.75" x14ac:dyDescent="0.25">
      <c r="A56" s="245" t="s">
        <v>49</v>
      </c>
      <c r="B56" s="246"/>
      <c r="C56" s="69">
        <v>5159</v>
      </c>
      <c r="D56" s="15">
        <v>5873</v>
      </c>
      <c r="E56" s="15">
        <v>7052</v>
      </c>
      <c r="F56" s="15">
        <v>8377</v>
      </c>
      <c r="G56" s="15">
        <v>8756</v>
      </c>
      <c r="H56" s="28">
        <v>9116</v>
      </c>
      <c r="I56" s="28">
        <v>9461</v>
      </c>
      <c r="J56" s="33">
        <v>9278</v>
      </c>
      <c r="K56" s="33">
        <v>8872</v>
      </c>
      <c r="L56" s="33">
        <v>9070</v>
      </c>
      <c r="M56" s="70">
        <v>8670</v>
      </c>
    </row>
    <row r="57" spans="1:13" ht="18.75" x14ac:dyDescent="0.25">
      <c r="A57" s="245" t="s">
        <v>28</v>
      </c>
      <c r="B57" s="246"/>
      <c r="C57" s="69">
        <v>293</v>
      </c>
      <c r="D57" s="15">
        <v>293</v>
      </c>
      <c r="E57" s="15">
        <v>286</v>
      </c>
      <c r="F57" s="15">
        <v>320</v>
      </c>
      <c r="G57" s="15">
        <v>335</v>
      </c>
      <c r="H57" s="28">
        <v>361</v>
      </c>
      <c r="I57" s="28">
        <v>415</v>
      </c>
      <c r="J57" s="33">
        <v>442</v>
      </c>
      <c r="K57" s="33">
        <v>421</v>
      </c>
      <c r="L57" s="33">
        <v>443</v>
      </c>
      <c r="M57" s="70">
        <v>385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186</v>
      </c>
    </row>
    <row r="59" spans="1:13" ht="19.5" thickBot="1" x14ac:dyDescent="0.3">
      <c r="A59" s="250" t="s">
        <v>8</v>
      </c>
      <c r="B59" s="251"/>
      <c r="C59" s="174">
        <f>+SUM(C50:C58)</f>
        <v>23757</v>
      </c>
      <c r="D59" s="172">
        <f>+SUM(D50:D58)</f>
        <v>28529</v>
      </c>
      <c r="E59" s="172">
        <f t="shared" ref="E59:L59" si="2">+SUM(E50:E58)</f>
        <v>30272</v>
      </c>
      <c r="F59" s="172">
        <f t="shared" si="2"/>
        <v>32734</v>
      </c>
      <c r="G59" s="172">
        <f t="shared" si="2"/>
        <v>33354</v>
      </c>
      <c r="H59" s="172">
        <f t="shared" si="2"/>
        <v>32451</v>
      </c>
      <c r="I59" s="172">
        <f t="shared" si="2"/>
        <v>31369</v>
      </c>
      <c r="J59" s="172">
        <f t="shared" si="2"/>
        <v>30020</v>
      </c>
      <c r="K59" s="172">
        <f t="shared" si="2"/>
        <v>28496</v>
      </c>
      <c r="L59" s="172">
        <f t="shared" si="2"/>
        <v>28270</v>
      </c>
      <c r="M59" s="167">
        <f>+SUM(M50:M58)</f>
        <v>26261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3312</v>
      </c>
      <c r="H65" s="33">
        <v>3408</v>
      </c>
      <c r="I65" s="33">
        <v>2601</v>
      </c>
      <c r="J65" s="33">
        <v>1995</v>
      </c>
      <c r="K65" s="32">
        <v>1752</v>
      </c>
      <c r="L65" s="32">
        <v>1854</v>
      </c>
      <c r="M65" s="62">
        <v>2072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406</v>
      </c>
      <c r="H66" s="33">
        <v>426</v>
      </c>
      <c r="I66" s="33">
        <v>422</v>
      </c>
      <c r="J66" s="33">
        <v>376</v>
      </c>
      <c r="K66" s="32">
        <v>354</v>
      </c>
      <c r="L66" s="32">
        <v>437</v>
      </c>
      <c r="M66" s="62">
        <v>472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3004</v>
      </c>
      <c r="H67" s="33">
        <v>3061</v>
      </c>
      <c r="I67" s="33">
        <v>2912</v>
      </c>
      <c r="J67" s="33">
        <v>2835</v>
      </c>
      <c r="K67" s="32">
        <v>2504</v>
      </c>
      <c r="L67" s="32">
        <v>2293</v>
      </c>
      <c r="M67" s="62">
        <v>2125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14718</v>
      </c>
      <c r="H68" s="33">
        <v>13170</v>
      </c>
      <c r="I68" s="33">
        <v>12625</v>
      </c>
      <c r="J68" s="33">
        <v>12278</v>
      </c>
      <c r="K68" s="32">
        <v>11899</v>
      </c>
      <c r="L68" s="32">
        <v>11681</v>
      </c>
      <c r="M68" s="62">
        <v>9972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389</v>
      </c>
      <c r="H69" s="33">
        <v>395</v>
      </c>
      <c r="I69" s="33">
        <v>441</v>
      </c>
      <c r="J69" s="33">
        <v>461</v>
      </c>
      <c r="K69" s="32">
        <v>450</v>
      </c>
      <c r="L69" s="32">
        <v>477</v>
      </c>
      <c r="M69" s="62">
        <v>394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220</v>
      </c>
      <c r="H70" s="33">
        <v>277</v>
      </c>
      <c r="I70" s="33">
        <v>230</v>
      </c>
      <c r="J70" s="33">
        <v>218</v>
      </c>
      <c r="K70" s="32">
        <v>248</v>
      </c>
      <c r="L70" s="32">
        <v>201</v>
      </c>
      <c r="M70" s="62">
        <v>162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8520</v>
      </c>
      <c r="H71" s="33">
        <v>8880</v>
      </c>
      <c r="I71" s="33">
        <v>9279</v>
      </c>
      <c r="J71" s="33">
        <v>9044</v>
      </c>
      <c r="K71" s="32">
        <v>8629</v>
      </c>
      <c r="L71" s="32">
        <v>8853</v>
      </c>
      <c r="M71" s="62">
        <v>8529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164</v>
      </c>
      <c r="H72" s="33">
        <v>154</v>
      </c>
      <c r="I72" s="33">
        <v>164</v>
      </c>
      <c r="J72" s="33">
        <v>132</v>
      </c>
      <c r="K72" s="32">
        <v>120</v>
      </c>
      <c r="L72" s="32">
        <v>162</v>
      </c>
      <c r="M72" s="62">
        <v>196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2621</v>
      </c>
      <c r="H73" s="33">
        <v>2680</v>
      </c>
      <c r="I73" s="33">
        <v>2695</v>
      </c>
      <c r="J73" s="33">
        <v>2681</v>
      </c>
      <c r="K73" s="32">
        <v>2540</v>
      </c>
      <c r="L73" s="32">
        <v>2312</v>
      </c>
      <c r="M73" s="62">
        <v>2339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33354</v>
      </c>
      <c r="H76" s="172">
        <f t="shared" si="3"/>
        <v>32451</v>
      </c>
      <c r="I76" s="172">
        <f t="shared" ref="I76:M76" si="4">+SUM(I64:I75)</f>
        <v>31369</v>
      </c>
      <c r="J76" s="172">
        <f t="shared" si="4"/>
        <v>30020</v>
      </c>
      <c r="K76" s="172">
        <f t="shared" si="4"/>
        <v>28496</v>
      </c>
      <c r="L76" s="172">
        <f t="shared" si="4"/>
        <v>28270</v>
      </c>
      <c r="M76" s="173">
        <f t="shared" si="4"/>
        <v>26261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21377</v>
      </c>
      <c r="D82" s="84">
        <v>23378</v>
      </c>
      <c r="E82" s="84">
        <v>24618</v>
      </c>
      <c r="F82" s="84">
        <v>26136</v>
      </c>
      <c r="G82" s="84">
        <v>26883</v>
      </c>
      <c r="H82" s="85">
        <v>25757</v>
      </c>
      <c r="I82" s="85">
        <v>25447</v>
      </c>
      <c r="J82" s="85">
        <v>25133</v>
      </c>
      <c r="K82" s="86">
        <v>24068</v>
      </c>
      <c r="L82" s="86">
        <v>23270</v>
      </c>
      <c r="M82" s="87">
        <v>21348</v>
      </c>
    </row>
    <row r="83" spans="1:13" ht="18.75" x14ac:dyDescent="0.25">
      <c r="A83" s="241" t="s">
        <v>31</v>
      </c>
      <c r="B83" s="242"/>
      <c r="C83" s="63">
        <v>2380</v>
      </c>
      <c r="D83" s="15">
        <v>5151</v>
      </c>
      <c r="E83" s="15">
        <v>5654</v>
      </c>
      <c r="F83" s="15">
        <v>6598</v>
      </c>
      <c r="G83" s="15">
        <v>6441</v>
      </c>
      <c r="H83" s="28">
        <v>6677</v>
      </c>
      <c r="I83" s="28">
        <v>5898</v>
      </c>
      <c r="J83" s="28">
        <v>4871</v>
      </c>
      <c r="K83" s="32">
        <v>4376</v>
      </c>
      <c r="L83" s="32">
        <v>4462</v>
      </c>
      <c r="M83" s="88">
        <v>4354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30</v>
      </c>
      <c r="H84" s="28">
        <v>17</v>
      </c>
      <c r="I84" s="28">
        <v>24</v>
      </c>
      <c r="J84" s="28">
        <v>16</v>
      </c>
      <c r="K84" s="32">
        <v>52</v>
      </c>
      <c r="L84" s="32">
        <v>456</v>
      </c>
      <c r="M84" s="88">
        <v>481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82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78</v>
      </c>
    </row>
    <row r="87" spans="1:13" ht="19.5" thickBot="1" x14ac:dyDescent="0.3">
      <c r="A87" s="283" t="s">
        <v>8</v>
      </c>
      <c r="B87" s="284"/>
      <c r="C87" s="158">
        <f>+SUM(C82:C86)</f>
        <v>23757</v>
      </c>
      <c r="D87" s="164">
        <f t="shared" ref="D87:H87" si="5">+SUM(D82:D86)</f>
        <v>28529</v>
      </c>
      <c r="E87" s="164">
        <f t="shared" si="5"/>
        <v>30272</v>
      </c>
      <c r="F87" s="164">
        <f t="shared" si="5"/>
        <v>32734</v>
      </c>
      <c r="G87" s="164">
        <f t="shared" si="5"/>
        <v>33354</v>
      </c>
      <c r="H87" s="165">
        <f t="shared" si="5"/>
        <v>32451</v>
      </c>
      <c r="I87" s="165">
        <f>+SUM(I82:I86)</f>
        <v>31369</v>
      </c>
      <c r="J87" s="165">
        <f>+SUM(J82:J86)</f>
        <v>30020</v>
      </c>
      <c r="K87" s="166">
        <f>+SUM(K82:K86)</f>
        <v>28496</v>
      </c>
      <c r="L87" s="166">
        <f>+SUM(L82:L86)</f>
        <v>28270</v>
      </c>
      <c r="M87" s="167">
        <f>+SUM(M82:M86)</f>
        <v>26261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11174</v>
      </c>
      <c r="D93" s="91">
        <v>14281</v>
      </c>
      <c r="E93" s="91">
        <v>14264</v>
      </c>
      <c r="F93" s="91">
        <v>15616</v>
      </c>
      <c r="G93" s="91">
        <v>15707</v>
      </c>
      <c r="H93" s="92">
        <v>15547</v>
      </c>
      <c r="I93" s="92">
        <v>15303</v>
      </c>
      <c r="J93" s="86">
        <v>14769</v>
      </c>
      <c r="K93" s="86">
        <v>14190</v>
      </c>
      <c r="L93" s="86">
        <v>14168</v>
      </c>
      <c r="M93" s="87">
        <v>12979</v>
      </c>
    </row>
    <row r="94" spans="1:13" ht="18.75" x14ac:dyDescent="0.25">
      <c r="A94" s="275" t="s">
        <v>35</v>
      </c>
      <c r="B94" s="276"/>
      <c r="C94" s="63">
        <v>12583</v>
      </c>
      <c r="D94" s="15">
        <v>14248</v>
      </c>
      <c r="E94" s="15">
        <v>16008</v>
      </c>
      <c r="F94" s="15">
        <v>17118</v>
      </c>
      <c r="G94" s="15">
        <v>17647</v>
      </c>
      <c r="H94" s="28">
        <v>16904</v>
      </c>
      <c r="I94" s="28">
        <v>16066</v>
      </c>
      <c r="J94" s="28">
        <v>15251</v>
      </c>
      <c r="K94" s="32">
        <v>14306</v>
      </c>
      <c r="L94" s="32">
        <v>14102</v>
      </c>
      <c r="M94" s="88">
        <v>13282</v>
      </c>
    </row>
    <row r="95" spans="1:13" ht="19.5" thickBot="1" x14ac:dyDescent="0.3">
      <c r="A95" s="250" t="s">
        <v>8</v>
      </c>
      <c r="B95" s="251"/>
      <c r="C95" s="158">
        <f>+SUM(C93:C94)</f>
        <v>23757</v>
      </c>
      <c r="D95" s="164">
        <f t="shared" ref="D95:M95" si="6">+SUM(D93:D94)</f>
        <v>28529</v>
      </c>
      <c r="E95" s="164">
        <f t="shared" si="6"/>
        <v>30272</v>
      </c>
      <c r="F95" s="164">
        <f t="shared" si="6"/>
        <v>32734</v>
      </c>
      <c r="G95" s="164">
        <f t="shared" si="6"/>
        <v>33354</v>
      </c>
      <c r="H95" s="165">
        <f t="shared" si="6"/>
        <v>32451</v>
      </c>
      <c r="I95" s="165">
        <f t="shared" si="6"/>
        <v>31369</v>
      </c>
      <c r="J95" s="165">
        <f t="shared" si="6"/>
        <v>30020</v>
      </c>
      <c r="K95" s="166">
        <f t="shared" si="6"/>
        <v>28496</v>
      </c>
      <c r="L95" s="166">
        <f t="shared" si="6"/>
        <v>28270</v>
      </c>
      <c r="M95" s="167">
        <f t="shared" si="6"/>
        <v>26261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0.17499999999999999</v>
      </c>
      <c r="D100" s="209">
        <v>0.12716763005780346</v>
      </c>
      <c r="E100" s="209">
        <v>6.7901234567901231E-2</v>
      </c>
      <c r="F100" s="209">
        <v>5.7692307692307696E-2</v>
      </c>
      <c r="G100" s="210">
        <v>0.16393442622950818</v>
      </c>
    </row>
    <row r="101" spans="1:10" ht="18.75" x14ac:dyDescent="0.25">
      <c r="A101" s="275" t="s">
        <v>4</v>
      </c>
      <c r="B101" s="276"/>
      <c r="C101" s="209">
        <v>0.13388785678094917</v>
      </c>
      <c r="D101" s="209">
        <v>0.10587345601209983</v>
      </c>
      <c r="E101" s="209">
        <v>9.1126321331659307E-2</v>
      </c>
      <c r="F101" s="209">
        <v>8.1842753796009221E-2</v>
      </c>
      <c r="G101" s="210">
        <v>7.9287360105332452E-2</v>
      </c>
    </row>
    <row r="102" spans="1:10" ht="19.5" thickBot="1" x14ac:dyDescent="0.3">
      <c r="A102" s="250" t="s">
        <v>41</v>
      </c>
      <c r="B102" s="251"/>
      <c r="C102" s="162">
        <v>0.13423212192262601</v>
      </c>
      <c r="D102" s="162">
        <v>0.10602711157455683</v>
      </c>
      <c r="E102" s="162">
        <v>9.0974932603709813E-2</v>
      </c>
      <c r="F102" s="162">
        <v>8.1693924310658139E-2</v>
      </c>
      <c r="G102" s="163">
        <v>7.9710144927536225E-2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95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</v>
      </c>
      <c r="J110"/>
    </row>
    <row r="111" spans="1:10" ht="18.75" x14ac:dyDescent="0.25">
      <c r="A111" s="217" t="s">
        <v>4</v>
      </c>
      <c r="B111" s="249"/>
      <c r="C111" s="63">
        <f t="shared" si="7"/>
        <v>22892</v>
      </c>
      <c r="D111" s="95">
        <v>9543</v>
      </c>
      <c r="E111" s="96">
        <f t="shared" si="8"/>
        <v>0.41687052245325878</v>
      </c>
      <c r="G111" s="217" t="s">
        <v>4</v>
      </c>
      <c r="H111" s="218"/>
      <c r="I111" s="98">
        <v>94</v>
      </c>
      <c r="J111"/>
    </row>
    <row r="112" spans="1:10" ht="18.75" x14ac:dyDescent="0.25">
      <c r="A112" s="217" t="s">
        <v>5</v>
      </c>
      <c r="B112" s="249"/>
      <c r="C112" s="63">
        <f t="shared" si="7"/>
        <v>1832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64</v>
      </c>
      <c r="J112"/>
    </row>
    <row r="113" spans="1:10" ht="18.75" x14ac:dyDescent="0.25">
      <c r="A113" s="217" t="s">
        <v>6</v>
      </c>
      <c r="B113" s="249"/>
      <c r="C113" s="63">
        <f t="shared" si="7"/>
        <v>1284</v>
      </c>
      <c r="D113" s="95">
        <v>93</v>
      </c>
      <c r="E113" s="96">
        <f t="shared" si="8"/>
        <v>7.2429906542056069E-2</v>
      </c>
      <c r="G113" s="217" t="s">
        <v>6</v>
      </c>
      <c r="H113" s="218"/>
      <c r="I113" s="98">
        <v>52</v>
      </c>
      <c r="J113"/>
    </row>
    <row r="114" spans="1:10" ht="18.75" x14ac:dyDescent="0.25">
      <c r="A114" s="217" t="s">
        <v>7</v>
      </c>
      <c r="B114" s="249"/>
      <c r="C114" s="63">
        <f t="shared" si="7"/>
        <v>158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6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26261</v>
      </c>
      <c r="D115" s="159">
        <f>+SUM(D109:D114)</f>
        <v>9636</v>
      </c>
      <c r="E115" s="160">
        <f t="shared" si="8"/>
        <v>0.36693195232474013</v>
      </c>
      <c r="G115" s="257" t="s">
        <v>8</v>
      </c>
      <c r="H115" s="292"/>
      <c r="I115" s="161">
        <f>+SUM(I109:I114)</f>
        <v>217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10616</v>
      </c>
      <c r="D123" s="303">
        <f>+C123+C124</f>
        <v>17065</v>
      </c>
      <c r="E123" s="103">
        <v>8704</v>
      </c>
      <c r="F123" s="303">
        <f>+E123+E124</f>
        <v>13465</v>
      </c>
      <c r="G123" s="67">
        <v>5874</v>
      </c>
      <c r="H123" s="305">
        <f>+G123+G124</f>
        <v>9527</v>
      </c>
    </row>
    <row r="124" spans="1:10" ht="18.75" x14ac:dyDescent="0.25">
      <c r="A124" s="227"/>
      <c r="B124" s="105">
        <v>2</v>
      </c>
      <c r="C124" s="99">
        <v>6449</v>
      </c>
      <c r="D124" s="223"/>
      <c r="E124" s="99">
        <v>4761</v>
      </c>
      <c r="F124" s="223"/>
      <c r="G124" s="99">
        <v>3653</v>
      </c>
      <c r="H124" s="223"/>
    </row>
    <row r="125" spans="1:10" ht="18.75" x14ac:dyDescent="0.25">
      <c r="A125" s="226">
        <v>2017</v>
      </c>
      <c r="B125" s="106">
        <v>1</v>
      </c>
      <c r="C125" s="100">
        <v>9432</v>
      </c>
      <c r="D125" s="222">
        <f>+C125+C126</f>
        <v>14424</v>
      </c>
      <c r="E125" s="100">
        <v>7953</v>
      </c>
      <c r="F125" s="222">
        <f>+E125+E126</f>
        <v>12479</v>
      </c>
      <c r="G125" s="100">
        <v>5730</v>
      </c>
      <c r="H125" s="222">
        <f>+G125+G126</f>
        <v>9134</v>
      </c>
    </row>
    <row r="126" spans="1:10" ht="18.75" x14ac:dyDescent="0.25">
      <c r="A126" s="227"/>
      <c r="B126" s="105">
        <v>2</v>
      </c>
      <c r="C126" s="99">
        <v>4992</v>
      </c>
      <c r="D126" s="223"/>
      <c r="E126" s="99">
        <v>4526</v>
      </c>
      <c r="F126" s="223"/>
      <c r="G126" s="99">
        <v>3404</v>
      </c>
      <c r="H126" s="223"/>
    </row>
    <row r="127" spans="1:10" ht="18.75" x14ac:dyDescent="0.25">
      <c r="A127" s="226">
        <v>2018</v>
      </c>
      <c r="B127" s="106">
        <v>1</v>
      </c>
      <c r="C127" s="100">
        <v>8319</v>
      </c>
      <c r="D127" s="222">
        <f>+C127+C128</f>
        <v>13619</v>
      </c>
      <c r="E127" s="100">
        <v>7395</v>
      </c>
      <c r="F127" s="222">
        <f>+E127+E128</f>
        <v>12061</v>
      </c>
      <c r="G127" s="100">
        <v>5949</v>
      </c>
      <c r="H127" s="222">
        <f>+G127+G128</f>
        <v>9797</v>
      </c>
    </row>
    <row r="128" spans="1:10" ht="18.75" x14ac:dyDescent="0.25">
      <c r="A128" s="227"/>
      <c r="B128" s="105">
        <v>2</v>
      </c>
      <c r="C128" s="99">
        <v>5300</v>
      </c>
      <c r="D128" s="223"/>
      <c r="E128" s="99">
        <v>4666</v>
      </c>
      <c r="F128" s="223"/>
      <c r="G128" s="99">
        <v>3848</v>
      </c>
      <c r="H128" s="223"/>
    </row>
    <row r="129" spans="1:28" ht="18.75" x14ac:dyDescent="0.25">
      <c r="A129" s="226">
        <v>2019</v>
      </c>
      <c r="B129" s="106">
        <v>1</v>
      </c>
      <c r="C129" s="100">
        <v>6981</v>
      </c>
      <c r="D129" s="222">
        <f>+C129+C130</f>
        <v>11885</v>
      </c>
      <c r="E129" s="100">
        <v>6671</v>
      </c>
      <c r="F129" s="222">
        <f>+E129+E130</f>
        <v>10962</v>
      </c>
      <c r="G129" s="100">
        <v>5229</v>
      </c>
      <c r="H129" s="222">
        <f>+G129+G130</f>
        <v>8446</v>
      </c>
    </row>
    <row r="130" spans="1:28" ht="18.75" x14ac:dyDescent="0.25">
      <c r="A130" s="227"/>
      <c r="B130" s="105">
        <v>2</v>
      </c>
      <c r="C130" s="99">
        <v>4904</v>
      </c>
      <c r="D130" s="223"/>
      <c r="E130" s="99">
        <v>4291</v>
      </c>
      <c r="F130" s="223"/>
      <c r="G130" s="99">
        <v>3217</v>
      </c>
      <c r="H130" s="223"/>
    </row>
    <row r="131" spans="1:28" ht="18.75" x14ac:dyDescent="0.25">
      <c r="A131" s="226">
        <v>2022</v>
      </c>
      <c r="B131" s="106">
        <v>1</v>
      </c>
      <c r="C131" s="100">
        <v>7448</v>
      </c>
      <c r="D131" s="222">
        <f>+C131+C132</f>
        <v>12978</v>
      </c>
      <c r="E131" s="100">
        <v>6785</v>
      </c>
      <c r="F131" s="222">
        <f>+E131+E132</f>
        <v>11528</v>
      </c>
      <c r="G131" s="100">
        <v>5052</v>
      </c>
      <c r="H131" s="222">
        <f>+G131+G132</f>
        <v>8345</v>
      </c>
    </row>
    <row r="132" spans="1:28" ht="18.75" x14ac:dyDescent="0.25">
      <c r="A132" s="227"/>
      <c r="B132" s="105">
        <v>2</v>
      </c>
      <c r="C132" s="99">
        <v>5530</v>
      </c>
      <c r="D132" s="223"/>
      <c r="E132" s="99">
        <v>4743</v>
      </c>
      <c r="F132" s="223"/>
      <c r="G132" s="99">
        <v>3293</v>
      </c>
      <c r="H132" s="223"/>
    </row>
    <row r="133" spans="1:28" ht="18.75" x14ac:dyDescent="0.25">
      <c r="A133" s="226">
        <v>2021</v>
      </c>
      <c r="B133" s="106">
        <v>1</v>
      </c>
      <c r="C133" s="100">
        <v>9225</v>
      </c>
      <c r="D133" s="222">
        <f>+C133+C134</f>
        <v>15175</v>
      </c>
      <c r="E133" s="100">
        <v>8097</v>
      </c>
      <c r="F133" s="222">
        <f>+E133+E134</f>
        <v>13089</v>
      </c>
      <c r="G133" s="100">
        <v>5265</v>
      </c>
      <c r="H133" s="222">
        <f>+G133+G134</f>
        <v>8556</v>
      </c>
    </row>
    <row r="134" spans="1:28" ht="18.75" x14ac:dyDescent="0.25">
      <c r="A134" s="227"/>
      <c r="B134" s="105">
        <v>2</v>
      </c>
      <c r="C134" s="99">
        <v>5950</v>
      </c>
      <c r="D134" s="223"/>
      <c r="E134" s="99">
        <v>4992</v>
      </c>
      <c r="F134" s="223"/>
      <c r="G134" s="99">
        <v>3291</v>
      </c>
      <c r="H134" s="223"/>
    </row>
    <row r="135" spans="1:28" ht="18.75" x14ac:dyDescent="0.25">
      <c r="A135" s="254">
        <v>2022</v>
      </c>
      <c r="B135" s="107">
        <v>1</v>
      </c>
      <c r="C135" s="101">
        <v>9993</v>
      </c>
      <c r="D135" s="271">
        <f>+C135+C136</f>
        <v>17955</v>
      </c>
      <c r="E135" s="101">
        <v>7814</v>
      </c>
      <c r="F135" s="271">
        <f>+E135+E136</f>
        <v>13416</v>
      </c>
      <c r="G135" s="101">
        <v>5131</v>
      </c>
      <c r="H135" s="271">
        <f>+G135+G136</f>
        <v>9154</v>
      </c>
    </row>
    <row r="136" spans="1:28" ht="19.5" thickBot="1" x14ac:dyDescent="0.3">
      <c r="A136" s="255"/>
      <c r="B136" s="108">
        <v>2</v>
      </c>
      <c r="C136" s="102">
        <v>7962</v>
      </c>
      <c r="D136" s="272"/>
      <c r="E136" s="102">
        <v>5602</v>
      </c>
      <c r="F136" s="272"/>
      <c r="G136" s="102">
        <v>4023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16</v>
      </c>
      <c r="D141" s="110">
        <f t="shared" si="9"/>
        <v>105</v>
      </c>
      <c r="E141" s="110">
        <f t="shared" si="9"/>
        <v>579</v>
      </c>
      <c r="F141" s="110">
        <f t="shared" si="9"/>
        <v>733</v>
      </c>
      <c r="G141" s="110">
        <f t="shared" si="9"/>
        <v>906</v>
      </c>
      <c r="H141" s="110">
        <f t="shared" si="9"/>
        <v>120</v>
      </c>
      <c r="I141" s="111">
        <f t="shared" si="9"/>
        <v>53</v>
      </c>
      <c r="J141" s="229">
        <f>+SUM(B141:I141)</f>
        <v>2512</v>
      </c>
      <c r="M141" s="3">
        <v>0</v>
      </c>
      <c r="N141" s="22">
        <v>16</v>
      </c>
      <c r="O141" s="22">
        <v>105</v>
      </c>
      <c r="P141" s="22">
        <v>579</v>
      </c>
      <c r="Q141" s="22">
        <v>733</v>
      </c>
      <c r="R141" s="22">
        <v>906</v>
      </c>
      <c r="S141" s="22">
        <v>120</v>
      </c>
      <c r="T141" s="22">
        <v>53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6.369426751592357E-3</v>
      </c>
      <c r="D142" s="113">
        <f t="shared" si="10"/>
        <v>4.1799363057324838E-2</v>
      </c>
      <c r="E142" s="113">
        <f>+IF($J$141=0,"",(E141/$J$141))</f>
        <v>0.2304936305732484</v>
      </c>
      <c r="F142" s="113">
        <f>+IF($J$141=0,"",(F141/$J$141))</f>
        <v>0.29179936305732485</v>
      </c>
      <c r="G142" s="113">
        <f t="shared" si="10"/>
        <v>0.3606687898089172</v>
      </c>
      <c r="H142" s="113">
        <f t="shared" si="10"/>
        <v>4.7770700636942678E-2</v>
      </c>
      <c r="I142" s="114">
        <f>+IF($J$141=0,"",(I141/$J$141))</f>
        <v>2.109872611464968E-2</v>
      </c>
      <c r="J142" s="230"/>
      <c r="M142" s="3">
        <v>0</v>
      </c>
      <c r="N142" s="22">
        <v>2</v>
      </c>
      <c r="O142" s="22">
        <v>16</v>
      </c>
      <c r="P142" s="22">
        <v>464</v>
      </c>
      <c r="Q142" s="22">
        <v>736</v>
      </c>
      <c r="R142" s="22">
        <v>1184</v>
      </c>
      <c r="S142" s="22">
        <v>185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2</v>
      </c>
      <c r="D143" s="116">
        <f t="shared" si="11"/>
        <v>16</v>
      </c>
      <c r="E143" s="116">
        <f t="shared" si="11"/>
        <v>464</v>
      </c>
      <c r="F143" s="116">
        <f t="shared" si="11"/>
        <v>736</v>
      </c>
      <c r="G143" s="116">
        <f t="shared" si="11"/>
        <v>1184</v>
      </c>
      <c r="H143" s="116">
        <f t="shared" si="11"/>
        <v>185</v>
      </c>
      <c r="I143" s="117">
        <f t="shared" si="11"/>
        <v>0</v>
      </c>
      <c r="J143" s="224">
        <f>+SUM(B143:I143)</f>
        <v>2587</v>
      </c>
      <c r="M143" s="3">
        <v>0</v>
      </c>
      <c r="N143" s="22">
        <v>2</v>
      </c>
      <c r="O143" s="22">
        <v>16</v>
      </c>
      <c r="P143" s="22">
        <v>462</v>
      </c>
      <c r="Q143" s="22">
        <v>712</v>
      </c>
      <c r="R143" s="22">
        <v>1398</v>
      </c>
      <c r="S143" s="22">
        <v>244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7.7309625048318511E-4</v>
      </c>
      <c r="D144" s="119">
        <f t="shared" si="12"/>
        <v>6.1847700038654809E-3</v>
      </c>
      <c r="E144" s="119">
        <f t="shared" si="12"/>
        <v>0.17935833011209895</v>
      </c>
      <c r="F144" s="119">
        <f t="shared" si="12"/>
        <v>0.28449942017781216</v>
      </c>
      <c r="G144" s="119">
        <f t="shared" si="12"/>
        <v>0.45767298028604564</v>
      </c>
      <c r="H144" s="119">
        <f t="shared" si="12"/>
        <v>7.1511403169694621E-2</v>
      </c>
      <c r="I144" s="120">
        <f t="shared" si="12"/>
        <v>0</v>
      </c>
      <c r="J144" s="225"/>
      <c r="M144" s="3">
        <v>1</v>
      </c>
      <c r="N144" s="3">
        <v>0</v>
      </c>
      <c r="O144" s="3">
        <v>14</v>
      </c>
      <c r="P144" s="3">
        <v>369</v>
      </c>
      <c r="Q144" s="3">
        <v>615</v>
      </c>
      <c r="R144" s="3">
        <v>1484</v>
      </c>
      <c r="S144" s="3">
        <v>222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2</v>
      </c>
      <c r="D145" s="116">
        <f t="shared" si="13"/>
        <v>16</v>
      </c>
      <c r="E145" s="116">
        <f t="shared" si="13"/>
        <v>462</v>
      </c>
      <c r="F145" s="116">
        <f t="shared" si="13"/>
        <v>712</v>
      </c>
      <c r="G145" s="116">
        <f t="shared" si="13"/>
        <v>1398</v>
      </c>
      <c r="H145" s="116">
        <f t="shared" si="13"/>
        <v>244</v>
      </c>
      <c r="I145" s="117">
        <f t="shared" si="13"/>
        <v>0</v>
      </c>
      <c r="J145" s="224">
        <f>+SUM(B145:I145)</f>
        <v>2834</v>
      </c>
      <c r="M145" s="3">
        <v>0</v>
      </c>
      <c r="N145" s="3">
        <v>1</v>
      </c>
      <c r="O145" s="3">
        <v>15</v>
      </c>
      <c r="P145" s="3">
        <v>314</v>
      </c>
      <c r="Q145" s="3">
        <v>519</v>
      </c>
      <c r="R145" s="3">
        <v>1492</v>
      </c>
      <c r="S145" s="3">
        <v>234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7.0571630204657732E-4</v>
      </c>
      <c r="D146" s="119">
        <f t="shared" si="14"/>
        <v>5.6457304163726185E-3</v>
      </c>
      <c r="E146" s="119">
        <f t="shared" si="14"/>
        <v>0.16302046577275936</v>
      </c>
      <c r="F146" s="119">
        <f t="shared" si="14"/>
        <v>0.25123500352858152</v>
      </c>
      <c r="G146" s="119">
        <f t="shared" si="14"/>
        <v>0.49329569513055754</v>
      </c>
      <c r="H146" s="119">
        <f t="shared" si="14"/>
        <v>8.6097388849682432E-2</v>
      </c>
      <c r="I146" s="120">
        <f t="shared" si="14"/>
        <v>0</v>
      </c>
      <c r="J146" s="225"/>
      <c r="M146" s="3">
        <v>0</v>
      </c>
      <c r="N146" s="3">
        <v>0</v>
      </c>
      <c r="O146" s="3">
        <v>10</v>
      </c>
      <c r="P146" s="3">
        <v>298</v>
      </c>
      <c r="Q146" s="3">
        <v>525</v>
      </c>
      <c r="R146" s="3">
        <v>1616</v>
      </c>
      <c r="S146" s="3">
        <v>297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0</v>
      </c>
      <c r="D147" s="116">
        <f t="shared" si="15"/>
        <v>14</v>
      </c>
      <c r="E147" s="116">
        <f t="shared" si="15"/>
        <v>369</v>
      </c>
      <c r="F147" s="116">
        <f t="shared" si="15"/>
        <v>615</v>
      </c>
      <c r="G147" s="116">
        <f t="shared" si="15"/>
        <v>1484</v>
      </c>
      <c r="H147" s="116">
        <f t="shared" si="15"/>
        <v>222</v>
      </c>
      <c r="I147" s="117">
        <f t="shared" si="15"/>
        <v>0</v>
      </c>
      <c r="J147" s="224">
        <f>+SUM(B147:I147)</f>
        <v>2705</v>
      </c>
      <c r="M147" s="3">
        <v>0</v>
      </c>
      <c r="N147" s="3">
        <v>0</v>
      </c>
      <c r="O147" s="3">
        <v>13</v>
      </c>
      <c r="P147" s="3">
        <v>220</v>
      </c>
      <c r="Q147" s="3">
        <v>470</v>
      </c>
      <c r="R147" s="3">
        <v>1540</v>
      </c>
      <c r="S147" s="3">
        <v>249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3.6968576709796671E-4</v>
      </c>
      <c r="C148" s="119">
        <f t="shared" ref="C148:I148" si="16">+IF($J$147=0,"",(C147/$J$147))</f>
        <v>0</v>
      </c>
      <c r="D148" s="119">
        <f t="shared" si="16"/>
        <v>5.1756007393715343E-3</v>
      </c>
      <c r="E148" s="119">
        <f t="shared" si="16"/>
        <v>0.13641404805914972</v>
      </c>
      <c r="F148" s="119">
        <f t="shared" si="16"/>
        <v>0.22735674676524953</v>
      </c>
      <c r="G148" s="119">
        <f t="shared" si="16"/>
        <v>0.5486136783733826</v>
      </c>
      <c r="H148" s="119">
        <f t="shared" si="16"/>
        <v>8.2070240295748609E-2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15</v>
      </c>
      <c r="E149" s="116">
        <f t="shared" si="17"/>
        <v>314</v>
      </c>
      <c r="F149" s="116">
        <f t="shared" si="17"/>
        <v>519</v>
      </c>
      <c r="G149" s="116">
        <f t="shared" si="17"/>
        <v>1492</v>
      </c>
      <c r="H149" s="116">
        <f t="shared" si="17"/>
        <v>234</v>
      </c>
      <c r="I149" s="117">
        <f t="shared" si="17"/>
        <v>0</v>
      </c>
      <c r="J149" s="224">
        <f>+SUM(B149:I149)</f>
        <v>2575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3.8834951456310682E-4</v>
      </c>
      <c r="D150" s="119">
        <f t="shared" si="18"/>
        <v>5.8252427184466021E-3</v>
      </c>
      <c r="E150" s="119">
        <f t="shared" si="18"/>
        <v>0.12194174757281553</v>
      </c>
      <c r="F150" s="119">
        <f t="shared" si="18"/>
        <v>0.20155339805825243</v>
      </c>
      <c r="G150" s="119">
        <f t="shared" si="18"/>
        <v>0.57941747572815538</v>
      </c>
      <c r="H150" s="119">
        <f t="shared" si="18"/>
        <v>9.0873786407766985E-2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10</v>
      </c>
      <c r="E151" s="116">
        <f t="shared" si="19"/>
        <v>298</v>
      </c>
      <c r="F151" s="116">
        <f t="shared" si="19"/>
        <v>525</v>
      </c>
      <c r="G151" s="116">
        <f t="shared" si="19"/>
        <v>1616</v>
      </c>
      <c r="H151" s="116">
        <f t="shared" si="19"/>
        <v>297</v>
      </c>
      <c r="I151" s="117">
        <f t="shared" si="19"/>
        <v>0</v>
      </c>
      <c r="J151" s="224">
        <f>+SUM(B151:I151)</f>
        <v>2746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3.6416605972323379E-3</v>
      </c>
      <c r="E152" s="119">
        <f t="shared" si="20"/>
        <v>0.10852148579752367</v>
      </c>
      <c r="F152" s="119">
        <f t="shared" si="20"/>
        <v>0.19118718135469775</v>
      </c>
      <c r="G152" s="119">
        <f t="shared" si="20"/>
        <v>0.58849235251274579</v>
      </c>
      <c r="H152" s="119">
        <f t="shared" si="20"/>
        <v>0.10815731973780043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13</v>
      </c>
      <c r="E153" s="122">
        <f t="shared" si="21"/>
        <v>220</v>
      </c>
      <c r="F153" s="122">
        <f t="shared" si="21"/>
        <v>470</v>
      </c>
      <c r="G153" s="122">
        <f t="shared" si="21"/>
        <v>1540</v>
      </c>
      <c r="H153" s="122">
        <f t="shared" si="21"/>
        <v>249</v>
      </c>
      <c r="I153" s="123">
        <f t="shared" si="21"/>
        <v>0</v>
      </c>
      <c r="J153" s="235">
        <f>+SUM(B153:I153)</f>
        <v>2492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5.2166934189406102E-3</v>
      </c>
      <c r="E154" s="125">
        <f t="shared" si="22"/>
        <v>8.8282504012841087E-2</v>
      </c>
      <c r="F154" s="125">
        <f t="shared" si="22"/>
        <v>0.18860353130016053</v>
      </c>
      <c r="G154" s="125">
        <f t="shared" si="22"/>
        <v>0.6179775280898876</v>
      </c>
      <c r="H154" s="125">
        <f t="shared" si="22"/>
        <v>9.9919743178170151E-2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933</v>
      </c>
      <c r="C159" s="83">
        <f t="shared" ref="C159:E159" si="23">+N159</f>
        <v>431</v>
      </c>
      <c r="D159" s="83">
        <f t="shared" si="23"/>
        <v>1136</v>
      </c>
      <c r="E159" s="110">
        <f t="shared" si="23"/>
        <v>12</v>
      </c>
      <c r="F159" s="229">
        <f>+SUM(B159:E159)</f>
        <v>2512</v>
      </c>
      <c r="G159" s="83">
        <f>Q159</f>
        <v>891</v>
      </c>
      <c r="H159" s="110">
        <f>R159</f>
        <v>1621</v>
      </c>
      <c r="I159" s="229">
        <f>+SUM(G159:H159)</f>
        <v>2512</v>
      </c>
      <c r="J159" s="34"/>
      <c r="M159" s="3">
        <v>933</v>
      </c>
      <c r="N159" s="3">
        <v>431</v>
      </c>
      <c r="O159" s="3">
        <v>1136</v>
      </c>
      <c r="P159" s="3">
        <v>12</v>
      </c>
      <c r="Q159" s="3">
        <v>891</v>
      </c>
      <c r="R159" s="3">
        <v>1621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0.37141719745222929</v>
      </c>
      <c r="C160" s="30">
        <f t="shared" ref="C160:E160" si="24">+IF($F$159=0,"",(C159/$F$159))</f>
        <v>0.17157643312101911</v>
      </c>
      <c r="D160" s="30">
        <f t="shared" si="24"/>
        <v>0.45222929936305734</v>
      </c>
      <c r="E160" s="113">
        <f t="shared" si="24"/>
        <v>4.7770700636942673E-3</v>
      </c>
      <c r="F160" s="230"/>
      <c r="G160" s="30">
        <f>+IF($I$159=0,"",(G159/$I$159))</f>
        <v>0.35469745222929938</v>
      </c>
      <c r="H160" s="113">
        <f>+IF($I$159=0,"",(H159/$I$159))</f>
        <v>0.64530254777070062</v>
      </c>
      <c r="I160" s="230"/>
      <c r="J160" s="34"/>
      <c r="M160" s="3">
        <v>823</v>
      </c>
      <c r="N160" s="3">
        <v>480</v>
      </c>
      <c r="O160" s="3">
        <v>1284</v>
      </c>
      <c r="P160" s="3">
        <v>0</v>
      </c>
      <c r="Q160" s="3">
        <v>950</v>
      </c>
      <c r="R160" s="3">
        <v>1637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823</v>
      </c>
      <c r="C161" s="25">
        <f t="shared" ref="C161:E161" si="25">+N160</f>
        <v>480</v>
      </c>
      <c r="D161" s="25">
        <f t="shared" si="25"/>
        <v>1284</v>
      </c>
      <c r="E161" s="116">
        <f t="shared" si="25"/>
        <v>0</v>
      </c>
      <c r="F161" s="224">
        <f>+SUM(B161:E161)</f>
        <v>2587</v>
      </c>
      <c r="G161" s="25">
        <f>Q160</f>
        <v>950</v>
      </c>
      <c r="H161" s="116">
        <f>R160</f>
        <v>1637</v>
      </c>
      <c r="I161" s="224">
        <f>+SUM(G161:H161)</f>
        <v>2587</v>
      </c>
      <c r="J161" s="34"/>
      <c r="M161" s="3">
        <v>791</v>
      </c>
      <c r="N161" s="3">
        <v>530</v>
      </c>
      <c r="O161" s="3">
        <v>1513</v>
      </c>
      <c r="P161" s="3">
        <v>0</v>
      </c>
      <c r="Q161" s="3">
        <v>1048</v>
      </c>
      <c r="R161" s="3">
        <v>1786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0.31812910707383069</v>
      </c>
      <c r="C162" s="29">
        <f t="shared" ref="C162:E162" si="26">+IF($F$161=0,"",(C161/$F$161))</f>
        <v>0.18554310011596445</v>
      </c>
      <c r="D162" s="29">
        <f t="shared" si="26"/>
        <v>0.49632779281020489</v>
      </c>
      <c r="E162" s="119">
        <f t="shared" si="26"/>
        <v>0</v>
      </c>
      <c r="F162" s="225"/>
      <c r="G162" s="29">
        <f>+IF($I$161=0,"",(G161/$I$161))</f>
        <v>0.36722071897951297</v>
      </c>
      <c r="H162" s="119">
        <f>+IF($I$161=0,"",(H161/$I$161))</f>
        <v>0.63277928102048708</v>
      </c>
      <c r="I162" s="225"/>
      <c r="J162" s="34"/>
      <c r="M162" s="3">
        <v>664</v>
      </c>
      <c r="N162" s="3">
        <v>490</v>
      </c>
      <c r="O162" s="3">
        <v>1551</v>
      </c>
      <c r="P162" s="3">
        <v>0</v>
      </c>
      <c r="Q162" s="3">
        <v>1002</v>
      </c>
      <c r="R162" s="3">
        <v>1703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791</v>
      </c>
      <c r="C163" s="25">
        <f t="shared" ref="C163:E163" si="27">+N161</f>
        <v>530</v>
      </c>
      <c r="D163" s="25">
        <f t="shared" si="27"/>
        <v>1513</v>
      </c>
      <c r="E163" s="116">
        <f t="shared" si="27"/>
        <v>0</v>
      </c>
      <c r="F163" s="224">
        <f>+SUM(B163:E163)</f>
        <v>2834</v>
      </c>
      <c r="G163" s="25">
        <f>Q161</f>
        <v>1048</v>
      </c>
      <c r="H163" s="116">
        <f>R161</f>
        <v>1786</v>
      </c>
      <c r="I163" s="224">
        <f>+SUM(G163:H163)</f>
        <v>2834</v>
      </c>
      <c r="J163" s="34"/>
      <c r="M163" s="3">
        <v>720</v>
      </c>
      <c r="N163" s="3">
        <v>464</v>
      </c>
      <c r="O163" s="3">
        <v>1391</v>
      </c>
      <c r="P163" s="3">
        <v>0</v>
      </c>
      <c r="Q163" s="3">
        <v>935</v>
      </c>
      <c r="R163" s="3">
        <v>1640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0.2791107974594213</v>
      </c>
      <c r="C164" s="29">
        <f t="shared" ref="C164:E164" si="28">+IF($F$163=0,"",(C163/$F$163))</f>
        <v>0.18701482004234299</v>
      </c>
      <c r="D164" s="29">
        <f t="shared" si="28"/>
        <v>0.53387438249823571</v>
      </c>
      <c r="E164" s="119">
        <f t="shared" si="28"/>
        <v>0</v>
      </c>
      <c r="F164" s="225"/>
      <c r="G164" s="29">
        <f>+IF($I$163=0,"",(G163/$I$163))</f>
        <v>0.36979534227240651</v>
      </c>
      <c r="H164" s="119">
        <f>+IF($I$163=0,"",(H163/$I$163))</f>
        <v>0.63020465772759349</v>
      </c>
      <c r="I164" s="225"/>
      <c r="J164" s="34"/>
      <c r="M164" s="3">
        <v>847</v>
      </c>
      <c r="N164" s="3">
        <v>473</v>
      </c>
      <c r="O164" s="3">
        <v>1426</v>
      </c>
      <c r="P164" s="3">
        <v>0</v>
      </c>
      <c r="Q164" s="3">
        <v>1003</v>
      </c>
      <c r="R164" s="3">
        <v>1743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664</v>
      </c>
      <c r="C165" s="19">
        <f t="shared" ref="C165:E165" si="29">+N162</f>
        <v>490</v>
      </c>
      <c r="D165" s="19">
        <f t="shared" si="29"/>
        <v>1551</v>
      </c>
      <c r="E165" s="122">
        <f t="shared" si="29"/>
        <v>0</v>
      </c>
      <c r="F165" s="224">
        <f>+SUM(B165:E165)</f>
        <v>2705</v>
      </c>
      <c r="G165" s="25">
        <f>Q162</f>
        <v>1002</v>
      </c>
      <c r="H165" s="116">
        <f>R162</f>
        <v>1703</v>
      </c>
      <c r="I165" s="224">
        <f>+SUM(G165:H165)</f>
        <v>2705</v>
      </c>
      <c r="J165" s="34"/>
      <c r="M165" s="3">
        <v>708</v>
      </c>
      <c r="N165" s="3">
        <v>369</v>
      </c>
      <c r="O165" s="3">
        <v>1415</v>
      </c>
      <c r="P165" s="3">
        <v>0</v>
      </c>
      <c r="Q165" s="3">
        <v>942</v>
      </c>
      <c r="R165" s="3">
        <v>1550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0.2454713493530499</v>
      </c>
      <c r="C166" s="29">
        <f>+IF($F$165=0,"",(C165/$F$165))</f>
        <v>0.18114602587800369</v>
      </c>
      <c r="D166" s="29">
        <f t="shared" ref="D166:E166" si="30">+IF($F$165=0,"",(D165/$F$165))</f>
        <v>0.57338262476894641</v>
      </c>
      <c r="E166" s="119">
        <f t="shared" si="30"/>
        <v>0</v>
      </c>
      <c r="F166" s="225"/>
      <c r="G166" s="29">
        <f>+IF($I$165=0,"",(G165/$I$165))</f>
        <v>0.37042513863216264</v>
      </c>
      <c r="H166" s="119">
        <f>+IF($I$165=0,"",(H165/$I$165))</f>
        <v>0.62957486136783736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720</v>
      </c>
      <c r="C167" s="19">
        <f t="shared" ref="C167:E167" si="31">+N163</f>
        <v>464</v>
      </c>
      <c r="D167" s="19">
        <f t="shared" si="31"/>
        <v>1391</v>
      </c>
      <c r="E167" s="122">
        <f t="shared" si="31"/>
        <v>0</v>
      </c>
      <c r="F167" s="224">
        <f>+SUM(B167:E167)</f>
        <v>2575</v>
      </c>
      <c r="G167" s="25">
        <f>Q163</f>
        <v>935</v>
      </c>
      <c r="H167" s="116">
        <f>R163</f>
        <v>1640</v>
      </c>
      <c r="I167" s="224">
        <f>+SUM(G167:H167)</f>
        <v>2575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0.2796116504854369</v>
      </c>
      <c r="C168" s="29">
        <f>+IF($F$167=0,"",(C167/$F$167))</f>
        <v>0.18019417475728156</v>
      </c>
      <c r="D168" s="29">
        <f>+IF($F$167=0,"",(D167/$F$167))</f>
        <v>0.5401941747572816</v>
      </c>
      <c r="E168" s="119">
        <f>+IF($F$167=0,"",(E167/$F$167))</f>
        <v>0</v>
      </c>
      <c r="F168" s="225"/>
      <c r="G168" s="29">
        <f>+IF($I$167=0,"",(G167/$I$167))</f>
        <v>0.36310679611650487</v>
      </c>
      <c r="H168" s="119">
        <f>+IF($I$167=0,"",(H167/$I$167))</f>
        <v>0.63689320388349513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847</v>
      </c>
      <c r="C169" s="19">
        <f t="shared" ref="C169:E169" si="32">+N164</f>
        <v>473</v>
      </c>
      <c r="D169" s="19">
        <f t="shared" si="32"/>
        <v>1426</v>
      </c>
      <c r="E169" s="122">
        <f t="shared" si="32"/>
        <v>0</v>
      </c>
      <c r="F169" s="224">
        <f>+SUM(B169:E169)</f>
        <v>2746</v>
      </c>
      <c r="G169" s="25">
        <f>Q164</f>
        <v>1003</v>
      </c>
      <c r="H169" s="116">
        <f>R164</f>
        <v>1743</v>
      </c>
      <c r="I169" s="220">
        <f>+SUM(G169:H169)</f>
        <v>2746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0.30844865258557902</v>
      </c>
      <c r="C170" s="29">
        <f>+IF($F$169=0,"",(C169/$F$169))</f>
        <v>0.17225054624908959</v>
      </c>
      <c r="D170" s="29">
        <f>+IF($F$169=0,"",(D169/$F$169))</f>
        <v>0.51930080116533139</v>
      </c>
      <c r="E170" s="119">
        <f>+IF($F$169=0,"",(E169/$F$169))</f>
        <v>0</v>
      </c>
      <c r="F170" s="225"/>
      <c r="G170" s="29">
        <f>+IF($I$169=0,"",(G169/$I$169))</f>
        <v>0.36525855790240347</v>
      </c>
      <c r="H170" s="119">
        <f>+IF($I$169=0,"",(H169/$I$169))</f>
        <v>0.63474144209759653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708</v>
      </c>
      <c r="C171" s="19">
        <f t="shared" ref="C171:E171" si="33">+N165</f>
        <v>369</v>
      </c>
      <c r="D171" s="19">
        <f t="shared" si="33"/>
        <v>1415</v>
      </c>
      <c r="E171" s="122">
        <f t="shared" si="33"/>
        <v>0</v>
      </c>
      <c r="F171" s="235">
        <f>+SUM(B171:E171)</f>
        <v>2492</v>
      </c>
      <c r="G171" s="19">
        <f>Q165</f>
        <v>942</v>
      </c>
      <c r="H171" s="122">
        <f>R165</f>
        <v>1550</v>
      </c>
      <c r="I171" s="235">
        <f>+SUM(G171:H171)</f>
        <v>2492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0.2841091492776886</v>
      </c>
      <c r="C172" s="127">
        <f t="shared" ref="C172:E172" si="34">+IF($F$171=0,"",(C171/$F$171))</f>
        <v>0.14807383627608348</v>
      </c>
      <c r="D172" s="127">
        <f t="shared" si="34"/>
        <v>0.5678170144462279</v>
      </c>
      <c r="E172" s="125">
        <f t="shared" si="34"/>
        <v>0</v>
      </c>
      <c r="F172" s="236"/>
      <c r="G172" s="127">
        <f>+IF($I$171=0,"",(G171/$I$171))</f>
        <v>0.3780096308186196</v>
      </c>
      <c r="H172" s="125">
        <f>+IF($I$171=0,"",(H171/$I$171))</f>
        <v>0.6219903691813804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4</v>
      </c>
      <c r="C178" s="19">
        <f t="shared" ref="C178:G178" si="35">+N178</f>
        <v>1791</v>
      </c>
      <c r="D178" s="19">
        <f t="shared" si="35"/>
        <v>717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2512</v>
      </c>
      <c r="I178" s="21"/>
      <c r="J178" s="21"/>
      <c r="K178" s="3"/>
      <c r="L178" s="3"/>
      <c r="M178" s="3">
        <v>4</v>
      </c>
      <c r="N178" s="3">
        <v>1791</v>
      </c>
      <c r="O178" s="43">
        <v>717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1.5923566878980893E-3</v>
      </c>
      <c r="C179" s="30">
        <f t="shared" ref="C179:G179" si="36">+IF($H$178=0,"",(C178/$H$178))</f>
        <v>0.71297770700636942</v>
      </c>
      <c r="D179" s="30">
        <f t="shared" si="36"/>
        <v>0.28542993630573249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</v>
      </c>
      <c r="N179" s="3">
        <v>2206</v>
      </c>
      <c r="O179" s="43">
        <v>165</v>
      </c>
      <c r="P179" s="43">
        <v>213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</v>
      </c>
      <c r="C180" s="25">
        <f t="shared" ref="C180:G180" si="37">+N179</f>
        <v>2206</v>
      </c>
      <c r="D180" s="25">
        <f t="shared" si="37"/>
        <v>165</v>
      </c>
      <c r="E180" s="25">
        <f t="shared" si="37"/>
        <v>213</v>
      </c>
      <c r="F180" s="25">
        <f t="shared" si="37"/>
        <v>0</v>
      </c>
      <c r="G180" s="116">
        <f t="shared" si="37"/>
        <v>0</v>
      </c>
      <c r="H180" s="224">
        <f>+SUM(B180:G180)</f>
        <v>2587</v>
      </c>
      <c r="I180" s="20"/>
      <c r="J180" s="20"/>
      <c r="K180" s="3"/>
      <c r="L180" s="3"/>
      <c r="M180" s="3">
        <v>4</v>
      </c>
      <c r="N180" s="3">
        <v>2386</v>
      </c>
      <c r="O180" s="43">
        <v>269</v>
      </c>
      <c r="P180" s="43">
        <v>175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1.1596443757247777E-3</v>
      </c>
      <c r="C181" s="29">
        <f t="shared" ref="C181:G181" si="38">+IF($H$180=0,"",(C180/$H$180))</f>
        <v>0.8527251642829532</v>
      </c>
      <c r="D181" s="29">
        <f t="shared" si="38"/>
        <v>6.378044066486277E-2</v>
      </c>
      <c r="E181" s="29">
        <f t="shared" si="38"/>
        <v>8.233475067645922E-2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4</v>
      </c>
      <c r="N181" s="3">
        <v>2199</v>
      </c>
      <c r="O181" s="43">
        <v>315</v>
      </c>
      <c r="P181" s="43">
        <v>187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4</v>
      </c>
      <c r="C182" s="25">
        <f t="shared" ref="C182:G182" si="39">+N180</f>
        <v>2386</v>
      </c>
      <c r="D182" s="25">
        <f t="shared" si="39"/>
        <v>269</v>
      </c>
      <c r="E182" s="25">
        <f t="shared" si="39"/>
        <v>175</v>
      </c>
      <c r="F182" s="25">
        <f t="shared" si="39"/>
        <v>0</v>
      </c>
      <c r="G182" s="116">
        <f t="shared" si="39"/>
        <v>0</v>
      </c>
      <c r="H182" s="224">
        <f>+SUM(B182:G182)</f>
        <v>2834</v>
      </c>
      <c r="I182" s="20"/>
      <c r="J182" s="20"/>
      <c r="K182" s="3"/>
      <c r="L182" s="3"/>
      <c r="M182" s="3">
        <v>2</v>
      </c>
      <c r="N182" s="3">
        <v>1878</v>
      </c>
      <c r="O182" s="43">
        <v>477</v>
      </c>
      <c r="P182" s="43">
        <v>218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1.4114326040931546E-3</v>
      </c>
      <c r="C183" s="29">
        <f t="shared" ref="C183:G183" si="40">+IF($H$182=0,"",(C182/$H$182))</f>
        <v>0.84191954834156668</v>
      </c>
      <c r="D183" s="29">
        <f t="shared" si="40"/>
        <v>9.4918842625264649E-2</v>
      </c>
      <c r="E183" s="29">
        <f t="shared" si="40"/>
        <v>6.1750176429075515E-2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218</v>
      </c>
      <c r="N183" s="3">
        <v>1733</v>
      </c>
      <c r="O183" s="43">
        <v>562</v>
      </c>
      <c r="P183" s="43">
        <v>233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4</v>
      </c>
      <c r="C184" s="25">
        <f t="shared" ref="C184:G184" si="41">+N181</f>
        <v>2199</v>
      </c>
      <c r="D184" s="25">
        <f t="shared" si="41"/>
        <v>315</v>
      </c>
      <c r="E184" s="25">
        <f t="shared" si="41"/>
        <v>187</v>
      </c>
      <c r="F184" s="25">
        <f t="shared" si="41"/>
        <v>0</v>
      </c>
      <c r="G184" s="116">
        <f t="shared" si="41"/>
        <v>0</v>
      </c>
      <c r="H184" s="224">
        <f>+SUM(B184:G184)</f>
        <v>2705</v>
      </c>
      <c r="I184" s="20"/>
      <c r="J184" s="20"/>
      <c r="K184" s="20"/>
      <c r="L184" s="20"/>
      <c r="M184" s="3">
        <v>0</v>
      </c>
      <c r="N184" s="3">
        <v>1913</v>
      </c>
      <c r="O184" s="43">
        <v>500</v>
      </c>
      <c r="P184" s="43">
        <v>79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1.4787430683918669E-3</v>
      </c>
      <c r="C185" s="29">
        <f t="shared" ref="C185:G185" si="42">+IF($H$184=0,"",(C184/$H$184))</f>
        <v>0.81293900184842882</v>
      </c>
      <c r="D185" s="29">
        <f t="shared" si="42"/>
        <v>0.11645101663585952</v>
      </c>
      <c r="E185" s="29">
        <f t="shared" si="42"/>
        <v>6.9131238447319776E-2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</v>
      </c>
      <c r="C186" s="25">
        <f t="shared" ref="C186:G186" si="43">N182</f>
        <v>1878</v>
      </c>
      <c r="D186" s="25">
        <f t="shared" si="43"/>
        <v>477</v>
      </c>
      <c r="E186" s="25">
        <f t="shared" si="43"/>
        <v>218</v>
      </c>
      <c r="F186" s="25">
        <f t="shared" si="43"/>
        <v>0</v>
      </c>
      <c r="G186" s="116">
        <f t="shared" si="43"/>
        <v>0</v>
      </c>
      <c r="H186" s="224">
        <f>+SUM(B186:G186)</f>
        <v>2575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7.7669902912621365E-4</v>
      </c>
      <c r="C187" s="29">
        <f t="shared" si="44"/>
        <v>0.72932038834951451</v>
      </c>
      <c r="D187" s="29">
        <f t="shared" si="44"/>
        <v>0.18524271844660195</v>
      </c>
      <c r="E187" s="29">
        <f t="shared" si="44"/>
        <v>8.4660194174757286E-2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218</v>
      </c>
      <c r="C188" s="25">
        <f t="shared" ref="C188:G188" si="45">N183</f>
        <v>1733</v>
      </c>
      <c r="D188" s="25">
        <f t="shared" si="45"/>
        <v>562</v>
      </c>
      <c r="E188" s="25">
        <f t="shared" si="45"/>
        <v>233</v>
      </c>
      <c r="F188" s="25">
        <f t="shared" si="45"/>
        <v>0</v>
      </c>
      <c r="G188" s="116">
        <f t="shared" si="45"/>
        <v>0</v>
      </c>
      <c r="H188" s="224">
        <f>+SUM(B188:G188)</f>
        <v>2746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7.938820101966497E-2</v>
      </c>
      <c r="C189" s="29">
        <f t="shared" si="46"/>
        <v>0.63109978150036417</v>
      </c>
      <c r="D189" s="29">
        <f t="shared" si="46"/>
        <v>0.2046613255644574</v>
      </c>
      <c r="E189" s="29">
        <f t="shared" si="46"/>
        <v>8.4850691915513476E-2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1913</v>
      </c>
      <c r="D190" s="25">
        <f t="shared" si="47"/>
        <v>500</v>
      </c>
      <c r="E190" s="25">
        <f t="shared" si="47"/>
        <v>79</v>
      </c>
      <c r="F190" s="25">
        <f t="shared" si="47"/>
        <v>0</v>
      </c>
      <c r="G190" s="116">
        <f t="shared" si="47"/>
        <v>0</v>
      </c>
      <c r="H190" s="224">
        <f>+SUM(B190:G190)</f>
        <v>2492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0.7676565008025682</v>
      </c>
      <c r="D191" s="127">
        <f t="shared" ref="D191:G191" si="48">+IF($H$190=0,"",(D190/$H$190))</f>
        <v>0.20064205457463885</v>
      </c>
      <c r="E191" s="127">
        <f t="shared" si="48"/>
        <v>3.1701444622792938E-2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27</v>
      </c>
      <c r="D197" s="15">
        <v>26</v>
      </c>
      <c r="E197" s="15">
        <v>38</v>
      </c>
      <c r="F197" s="15">
        <v>56</v>
      </c>
      <c r="G197" s="15">
        <v>49</v>
      </c>
      <c r="H197" s="28">
        <v>54</v>
      </c>
      <c r="I197" s="28">
        <v>33</v>
      </c>
      <c r="J197" s="33">
        <v>29</v>
      </c>
      <c r="K197" s="33">
        <v>25</v>
      </c>
      <c r="L197" s="33">
        <v>37</v>
      </c>
      <c r="M197" s="70">
        <v>36</v>
      </c>
      <c r="AK197" s="1"/>
    </row>
    <row r="198" spans="1:37" ht="18.75" x14ac:dyDescent="0.25">
      <c r="A198" s="241" t="s">
        <v>4</v>
      </c>
      <c r="B198" s="242"/>
      <c r="C198" s="69">
        <v>2518</v>
      </c>
      <c r="D198" s="15">
        <v>2802</v>
      </c>
      <c r="E198" s="15">
        <v>3364</v>
      </c>
      <c r="F198" s="15">
        <v>3368</v>
      </c>
      <c r="G198" s="15">
        <v>3377</v>
      </c>
      <c r="H198" s="28">
        <v>3344</v>
      </c>
      <c r="I198" s="28">
        <v>4187</v>
      </c>
      <c r="J198" s="33">
        <v>4204</v>
      </c>
      <c r="K198" s="33">
        <v>3979</v>
      </c>
      <c r="L198" s="33">
        <v>4599</v>
      </c>
      <c r="M198" s="70">
        <v>4713</v>
      </c>
      <c r="AK198" s="1"/>
    </row>
    <row r="199" spans="1:37" ht="18.75" x14ac:dyDescent="0.25">
      <c r="A199" s="241" t="s">
        <v>5</v>
      </c>
      <c r="B199" s="242"/>
      <c r="C199" s="69">
        <v>1673</v>
      </c>
      <c r="D199" s="15">
        <v>1613</v>
      </c>
      <c r="E199" s="15">
        <v>1715</v>
      </c>
      <c r="F199" s="15">
        <v>1843</v>
      </c>
      <c r="G199" s="15">
        <v>2028</v>
      </c>
      <c r="H199" s="28">
        <v>1790</v>
      </c>
      <c r="I199" s="28">
        <v>1590</v>
      </c>
      <c r="J199" s="33">
        <v>1599</v>
      </c>
      <c r="K199" s="33">
        <v>1528</v>
      </c>
      <c r="L199" s="33">
        <v>1769</v>
      </c>
      <c r="M199" s="70">
        <v>1613</v>
      </c>
      <c r="AK199" s="1"/>
    </row>
    <row r="200" spans="1:37" ht="18.75" x14ac:dyDescent="0.25">
      <c r="A200" s="241" t="s">
        <v>6</v>
      </c>
      <c r="B200" s="242"/>
      <c r="C200" s="69">
        <v>216</v>
      </c>
      <c r="D200" s="15">
        <v>244</v>
      </c>
      <c r="E200" s="15">
        <v>311</v>
      </c>
      <c r="F200" s="15">
        <v>496</v>
      </c>
      <c r="G200" s="15">
        <v>612</v>
      </c>
      <c r="H200" s="28">
        <v>741</v>
      </c>
      <c r="I200" s="28">
        <v>1130</v>
      </c>
      <c r="J200" s="33">
        <v>603</v>
      </c>
      <c r="K200" s="33">
        <v>662</v>
      </c>
      <c r="L200" s="33">
        <v>674</v>
      </c>
      <c r="M200" s="70">
        <v>732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6</v>
      </c>
      <c r="F201" s="15">
        <v>9</v>
      </c>
      <c r="G201" s="15">
        <v>17</v>
      </c>
      <c r="H201" s="28">
        <v>28</v>
      </c>
      <c r="I201" s="28">
        <v>19</v>
      </c>
      <c r="J201" s="33">
        <v>29</v>
      </c>
      <c r="K201" s="33">
        <v>14</v>
      </c>
      <c r="L201" s="33">
        <v>19</v>
      </c>
      <c r="M201" s="70">
        <v>25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4434</v>
      </c>
      <c r="D202" s="158">
        <f t="shared" si="49"/>
        <v>4685</v>
      </c>
      <c r="E202" s="158">
        <f t="shared" si="49"/>
        <v>5434</v>
      </c>
      <c r="F202" s="158">
        <f t="shared" si="49"/>
        <v>5772</v>
      </c>
      <c r="G202" s="158">
        <f t="shared" si="49"/>
        <v>6083</v>
      </c>
      <c r="H202" s="158">
        <f t="shared" si="49"/>
        <v>5957</v>
      </c>
      <c r="I202" s="158">
        <f t="shared" si="49"/>
        <v>6959</v>
      </c>
      <c r="J202" s="158">
        <f t="shared" si="49"/>
        <v>6464</v>
      </c>
      <c r="K202" s="158">
        <f t="shared" ref="K202:L202" si="50">+SUM(K196:K201)</f>
        <v>6208</v>
      </c>
      <c r="L202" s="158">
        <f t="shared" si="50"/>
        <v>7098</v>
      </c>
      <c r="M202" s="179">
        <f>+SUM(M196:M201)</f>
        <v>7119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0.63414634146341464</v>
      </c>
      <c r="E209" s="187"/>
      <c r="F209" s="186">
        <v>0.50943396226415094</v>
      </c>
      <c r="G209" s="187"/>
      <c r="H209" s="186">
        <v>0.5625</v>
      </c>
      <c r="I209" s="186"/>
      <c r="J209" s="194">
        <v>0.44827586206896552</v>
      </c>
      <c r="K209" s="202"/>
      <c r="L209" s="186">
        <v>0.4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0.74547101449275366</v>
      </c>
      <c r="E210" s="187"/>
      <c r="F210" s="186">
        <v>0.75614877024595084</v>
      </c>
      <c r="G210" s="187"/>
      <c r="H210" s="186">
        <v>0.73878048780487804</v>
      </c>
      <c r="I210" s="186"/>
      <c r="J210" s="194">
        <v>0.67631452001929571</v>
      </c>
      <c r="K210" s="202"/>
      <c r="L210" s="186">
        <v>0.70033324788515761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0.901213171577123</v>
      </c>
      <c r="E211" s="187"/>
      <c r="F211" s="186">
        <v>0.91737891737891741</v>
      </c>
      <c r="G211" s="187"/>
      <c r="H211" s="186">
        <v>0.88681672025723468</v>
      </c>
      <c r="I211" s="186"/>
      <c r="J211" s="194">
        <v>0.86012658227848104</v>
      </c>
      <c r="K211" s="202"/>
      <c r="L211" s="186">
        <v>0.88440860215053763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1</v>
      </c>
      <c r="E212" s="187"/>
      <c r="F212" s="186">
        <v>0.8571428571428571</v>
      </c>
      <c r="G212" s="187"/>
      <c r="H212" s="186">
        <v>0.95238095238095233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0.95366795366795365</v>
      </c>
      <c r="E213" s="187"/>
      <c r="F213" s="186">
        <v>0.94864864864864862</v>
      </c>
      <c r="G213" s="187"/>
      <c r="H213" s="186">
        <v>0.96460176991150437</v>
      </c>
      <c r="I213" s="186"/>
      <c r="J213" s="194">
        <v>0.92039800995024879</v>
      </c>
      <c r="K213" s="202"/>
      <c r="L213" s="186">
        <v>0.93957703927492442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1</v>
      </c>
      <c r="E214" s="190"/>
      <c r="F214" s="189">
        <v>1</v>
      </c>
      <c r="G214" s="190"/>
      <c r="H214" s="189">
        <v>0.94736842105263153</v>
      </c>
      <c r="I214" s="189"/>
      <c r="J214" s="203">
        <v>0.93103448275862066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125</v>
      </c>
      <c r="E221" s="187"/>
      <c r="F221" s="193" t="s">
        <v>125</v>
      </c>
      <c r="G221" s="187"/>
      <c r="H221" s="193" t="s">
        <v>125</v>
      </c>
      <c r="I221" s="187"/>
      <c r="J221" s="193" t="s">
        <v>125</v>
      </c>
      <c r="K221" s="187"/>
      <c r="L221" s="193" t="s">
        <v>125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127</v>
      </c>
      <c r="G222" s="187"/>
      <c r="H222" s="193" t="s">
        <v>127</v>
      </c>
      <c r="I222" s="187"/>
      <c r="J222" s="193" t="s">
        <v>126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131</v>
      </c>
      <c r="E223" s="187"/>
      <c r="F223" s="193" t="s">
        <v>132</v>
      </c>
      <c r="G223" s="187"/>
      <c r="H223" s="193" t="s">
        <v>126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128</v>
      </c>
      <c r="E224" s="187"/>
      <c r="F224" s="193" t="s">
        <v>128</v>
      </c>
      <c r="G224" s="187"/>
      <c r="H224" s="193" t="s">
        <v>128</v>
      </c>
      <c r="I224" s="187"/>
      <c r="J224" s="193" t="s">
        <v>128</v>
      </c>
      <c r="K224" s="187"/>
      <c r="L224" s="193" t="s">
        <v>128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133</v>
      </c>
      <c r="E225" s="190"/>
      <c r="F225" s="199" t="s">
        <v>134</v>
      </c>
      <c r="G225" s="190"/>
      <c r="H225" s="199" t="s">
        <v>135</v>
      </c>
      <c r="I225" s="190"/>
      <c r="J225" s="199" t="s">
        <v>134</v>
      </c>
      <c r="K225" s="190"/>
      <c r="L225" s="199" t="s">
        <v>135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2023-09-02T03:37:55Z</dcterms:modified>
</cp:coreProperties>
</file>