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0F60A69F-1F1F-49A9-A91A-C3E4BBBE22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<sst xmlns="http://schemas.openxmlformats.org/spreadsheetml/2006/main" count="240" uniqueCount="137">
  <si>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</si>
  <si>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</si>
  <si>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</si>
  <si>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</si>
  <si>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</si>
  <si>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</si>
  <si>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</si>
  <si>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</si>
  <si>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</si>
  <si>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</si>
  <si>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</si>
  <si>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</si>
  <si>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</si>
  <si>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</si>
  <si>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</si>
  <si>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</si>
  <si>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</si>
  <si>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</si>
  <si>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</si>
  <si>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</si>
  <si>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</si>
  <si>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</si>
  <si>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</si>
  <si>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</si>
  <si>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</si>
  <si>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</si>
  <si>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</si>
  <si>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</si>
  <si>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</si>
  <si>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</si>
  <si>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</si>
  <si>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</si>
  <si>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</si>
  <si>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</si>
  <si>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</si>
  <si>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</si>
  <si>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</si>
  <si>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</si>
  <si>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</si>
  <si>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</si>
  <si>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</si>
  <si>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</si>
  <si>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</si>
  <si>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</si>
  <si>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</si>
  <si>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</si>
  <si>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</si>
  <si>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</si>
  <si>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</si>
  <si>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</si>
  <si>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</si>
  <si>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</si>
  <si>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</si>
  <si>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</si>
  <si>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</si>
  <si>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</si>
  <si>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</si>
  <si>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</si>
  <si>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</si>
  <si>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</si>
  <si>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</si>
  <si>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</si>
  <si>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</si>
  <si>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</si>
  <si>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</si>
  <si>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</si>
  <si>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</si>
  <si>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</si>
  <si>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</si>
  <si>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</si>
  <si>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</si>
  <si>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</si>
  <si>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</si>
  <si>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</si>
  <si>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</si>
  <si>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</si>
  <si>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</si>
  <si>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</si>
  <si>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</si>
  <si>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</si>
  <si>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</si>
  <si>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</si>
  <si>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</si>
  <si>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</si>
  <si>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</si>
  <si>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</si>
  <si>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</si>
  <si>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</si>
  <si>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</si>
  <si>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</si>
  <si>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</si>
  <si>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</si>
  <si>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</si>
  <si>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</si>
  <si>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</si>
  <si>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</si>
  <si>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</si>
  <si>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</si>
  <si>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</si>
  <si>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</si>
  <si>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</si>
  <si>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</si>
  <si>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</si>
  <si>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</si>
  <si>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</si>
  <si>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</si>
  <si>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</si>
  <si>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</si>
  <si>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</si>
  <si>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</si>
  <si>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</si>
  <si>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</si>
  <si>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</si>
  <si>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</si>
  <si>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</si>
  <si>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</si>
  <si>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</si>
  <si>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</si>
  <si>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</si>
  <si>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</si>
  <si>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</si>
  <si>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</si>
  <si>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U</t>
  </si>
  <si>
    <t>Entre 1 y 1,5 SMMLV</t>
  </si>
  <si>
    <t>SI</t>
  </si>
  <si>
    <t>Entre 4 y 4,5 SMMLV</t>
  </si>
  <si>
    <t>Entre 2,5 y 3 SMMLV</t>
  </si>
  <si>
    <t>-</t>
  </si>
  <si>
    <t>Entre 3,5 y 4 SMMLV</t>
  </si>
  <si>
    <t>Entre 1,5 y 2 SMMLV</t>
  </si>
  <si>
    <t>Entre 3 y 3,5 SMMLV</t>
  </si>
  <si>
    <t>Entre 2 y 2 ,5 SMMLV</t>
  </si>
  <si>
    <t>UNIVERSIDAD DEL MAGDALENA - UNIMAGDALENA</t>
  </si>
  <si>
    <t>Entre 5 y 6 SMMLV</t>
  </si>
  <si>
    <t>Entre 9 y 11 SMMLV</t>
  </si>
  <si>
    <t>Entre 4,5 y 5 SMMLV</t>
  </si>
  <si>
    <t>Entre 7 y 8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</si>
</sst>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DEL MAGDALENA - UNIMAGDALENA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132</v>
      </c>
      <c r="B11" s="3" t="s">
        <v>121</v>
      </c>
      <c r="C11" s="3" t="s">
        <v>122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DEL MAGDALENA - UNIMAGDALENA</v>
      </c>
      <c r="H17" s="272" t="s">
        <v>87</v>
      </c>
    </row>
    <row r="18" spans="1:13" ht="43.5" customHeight="1" x14ac:dyDescent="0.25">
      <c r="A18" s="264" t="s">
        <v>86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24765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24073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692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89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9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4.2437232088181259E-2</v>
      </c>
      <c r="H25" s="185">
        <v>8.8900000000000007E-2</v>
      </c>
    </row>
    <row r="26" spans="1:13" ht="19.5" thickBot="1" x14ac:dyDescent="0.3">
      <c r="A26" s="293" t="s">
        <v>118</v>
      </c>
      <c r="B26" s="294"/>
      <c r="C26" s="294"/>
      <c r="D26" s="294"/>
      <c r="E26" s="294"/>
      <c r="F26" s="295"/>
      <c r="G26" s="206">
        <v>0.55366991938905386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18808</v>
      </c>
      <c r="D32" s="56">
        <v>20563</v>
      </c>
      <c r="E32" s="56">
        <v>20935</v>
      </c>
      <c r="F32" s="56">
        <v>22788</v>
      </c>
      <c r="G32" s="56">
        <v>20831</v>
      </c>
      <c r="H32" s="57">
        <v>19462</v>
      </c>
      <c r="I32" s="57">
        <v>18312</v>
      </c>
      <c r="J32" s="58">
        <v>18504</v>
      </c>
      <c r="K32" s="58">
        <v>19343</v>
      </c>
      <c r="L32" s="58">
        <v>23031</v>
      </c>
      <c r="M32" s="61">
        <v>24073</v>
      </c>
    </row>
    <row r="33" spans="1:14" ht="18.75" x14ac:dyDescent="0.25">
      <c r="A33" s="245" t="s">
        <v>24</v>
      </c>
      <c r="B33" s="246"/>
      <c r="C33" s="60">
        <v>538</v>
      </c>
      <c r="D33" s="12">
        <v>397</v>
      </c>
      <c r="E33" s="12">
        <v>401</v>
      </c>
      <c r="F33" s="12">
        <v>255</v>
      </c>
      <c r="G33" s="12">
        <v>354</v>
      </c>
      <c r="H33" s="27">
        <v>414</v>
      </c>
      <c r="I33" s="27">
        <v>376</v>
      </c>
      <c r="J33" s="32">
        <v>714</v>
      </c>
      <c r="K33" s="32">
        <v>637</v>
      </c>
      <c r="L33" s="32">
        <v>914</v>
      </c>
      <c r="M33" s="62">
        <v>692</v>
      </c>
    </row>
    <row r="34" spans="1:14" ht="19.5" thickBot="1" x14ac:dyDescent="0.3">
      <c r="A34" s="249" t="s">
        <v>8</v>
      </c>
      <c r="B34" s="250"/>
      <c r="C34" s="171">
        <f>+SUM(C32:C33)</f>
        <v>19346</v>
      </c>
      <c r="D34" s="172">
        <f t="shared" ref="D34:H34" si="0">+SUM(D32:D33)</f>
        <v>20960</v>
      </c>
      <c r="E34" s="172">
        <f t="shared" si="0"/>
        <v>21336</v>
      </c>
      <c r="F34" s="172">
        <f t="shared" si="0"/>
        <v>23043</v>
      </c>
      <c r="G34" s="172">
        <f t="shared" si="0"/>
        <v>21185</v>
      </c>
      <c r="H34" s="175">
        <f t="shared" si="0"/>
        <v>19876</v>
      </c>
      <c r="I34" s="175">
        <f>+SUM(I32:I33)</f>
        <v>18688</v>
      </c>
      <c r="J34" s="166">
        <f>+SUM(J32:J33)</f>
        <v>19218</v>
      </c>
      <c r="K34" s="166">
        <f>+SUM(K32:K33)</f>
        <v>19980</v>
      </c>
      <c r="L34" s="166">
        <f>+SUM(L32:L33)</f>
        <v>23945</v>
      </c>
      <c r="M34" s="167">
        <f>+SUM(M32:M33)</f>
        <v>24765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1061</v>
      </c>
      <c r="D39" s="64">
        <v>1287</v>
      </c>
      <c r="E39" s="64">
        <v>1183</v>
      </c>
      <c r="F39" s="64">
        <v>1172</v>
      </c>
      <c r="G39" s="64">
        <v>932</v>
      </c>
      <c r="H39" s="65">
        <v>334</v>
      </c>
      <c r="I39" s="65">
        <v>30</v>
      </c>
      <c r="J39" s="66">
        <v>83</v>
      </c>
      <c r="K39" s="66">
        <v>615</v>
      </c>
      <c r="L39" s="66">
        <v>1560</v>
      </c>
      <c r="M39" s="68">
        <v>1959</v>
      </c>
      <c r="N39" s="42"/>
    </row>
    <row r="40" spans="1:14" ht="18.75" x14ac:dyDescent="0.25">
      <c r="A40" s="233" t="s">
        <v>3</v>
      </c>
      <c r="B40" s="234"/>
      <c r="C40" s="69">
        <v>2152</v>
      </c>
      <c r="D40" s="15">
        <v>2027</v>
      </c>
      <c r="E40" s="15">
        <v>1700</v>
      </c>
      <c r="F40" s="15">
        <v>1781</v>
      </c>
      <c r="G40" s="15">
        <v>1488</v>
      </c>
      <c r="H40" s="28">
        <v>1366</v>
      </c>
      <c r="I40" s="28">
        <v>1233</v>
      </c>
      <c r="J40" s="33">
        <v>1121</v>
      </c>
      <c r="K40" s="33">
        <v>1072</v>
      </c>
      <c r="L40" s="33">
        <v>1406</v>
      </c>
      <c r="M40" s="70">
        <v>1690</v>
      </c>
      <c r="N40" s="42"/>
    </row>
    <row r="41" spans="1:14" ht="18.75" x14ac:dyDescent="0.25">
      <c r="A41" s="233" t="s">
        <v>4</v>
      </c>
      <c r="B41" s="234"/>
      <c r="C41" s="69">
        <v>15595</v>
      </c>
      <c r="D41" s="15">
        <v>17249</v>
      </c>
      <c r="E41" s="15">
        <v>18052</v>
      </c>
      <c r="F41" s="15">
        <v>19835</v>
      </c>
      <c r="G41" s="15">
        <v>18411</v>
      </c>
      <c r="H41" s="28">
        <v>17762</v>
      </c>
      <c r="I41" s="28">
        <v>17049</v>
      </c>
      <c r="J41" s="33">
        <v>17300</v>
      </c>
      <c r="K41" s="33">
        <v>17656</v>
      </c>
      <c r="L41" s="33">
        <v>20065</v>
      </c>
      <c r="M41" s="70">
        <v>20424</v>
      </c>
      <c r="N41" s="42"/>
    </row>
    <row r="42" spans="1:14" ht="18.75" x14ac:dyDescent="0.25">
      <c r="A42" s="233" t="s">
        <v>5</v>
      </c>
      <c r="B42" s="234"/>
      <c r="C42" s="69">
        <v>417</v>
      </c>
      <c r="D42" s="15">
        <v>323</v>
      </c>
      <c r="E42" s="15">
        <v>318</v>
      </c>
      <c r="F42" s="15">
        <v>174</v>
      </c>
      <c r="G42" s="15">
        <v>143</v>
      </c>
      <c r="H42" s="28">
        <v>267</v>
      </c>
      <c r="I42" s="28">
        <v>275</v>
      </c>
      <c r="J42" s="33">
        <v>476</v>
      </c>
      <c r="K42" s="33">
        <v>322</v>
      </c>
      <c r="L42" s="33">
        <v>511</v>
      </c>
      <c r="M42" s="70">
        <v>294</v>
      </c>
      <c r="N42" s="42"/>
    </row>
    <row r="43" spans="1:14" ht="18.75" x14ac:dyDescent="0.25">
      <c r="A43" s="233" t="s">
        <v>6</v>
      </c>
      <c r="B43" s="234"/>
      <c r="C43" s="69">
        <v>120</v>
      </c>
      <c r="D43" s="15">
        <v>73</v>
      </c>
      <c r="E43" s="15">
        <v>51</v>
      </c>
      <c r="F43" s="15">
        <v>60</v>
      </c>
      <c r="G43" s="15">
        <v>185</v>
      </c>
      <c r="H43" s="28">
        <v>116</v>
      </c>
      <c r="I43" s="28">
        <v>93</v>
      </c>
      <c r="J43" s="33">
        <v>208</v>
      </c>
      <c r="K43" s="33">
        <v>274</v>
      </c>
      <c r="L43" s="33">
        <v>331</v>
      </c>
      <c r="M43" s="70">
        <v>301</v>
      </c>
      <c r="N43" s="42"/>
    </row>
    <row r="44" spans="1:14" ht="18.75" x14ac:dyDescent="0.25">
      <c r="A44" s="233" t="s">
        <v>7</v>
      </c>
      <c r="B44" s="234"/>
      <c r="C44" s="69">
        <v>1</v>
      </c>
      <c r="D44" s="15">
        <v>1</v>
      </c>
      <c r="E44" s="15">
        <v>32</v>
      </c>
      <c r="F44" s="15">
        <v>21</v>
      </c>
      <c r="G44" s="15">
        <v>26</v>
      </c>
      <c r="H44" s="28">
        <v>31</v>
      </c>
      <c r="I44" s="28">
        <v>8</v>
      </c>
      <c r="J44" s="33">
        <v>30</v>
      </c>
      <c r="K44" s="33">
        <v>41</v>
      </c>
      <c r="L44" s="33">
        <v>72</v>
      </c>
      <c r="M44" s="70">
        <v>97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19346</v>
      </c>
      <c r="D45" s="172">
        <f t="shared" ref="D45:I45" si="1">+SUM(D39:D44)</f>
        <v>20960</v>
      </c>
      <c r="E45" s="172">
        <f t="shared" si="1"/>
        <v>21336</v>
      </c>
      <c r="F45" s="172">
        <f t="shared" si="1"/>
        <v>23043</v>
      </c>
      <c r="G45" s="172">
        <f t="shared" si="1"/>
        <v>21185</v>
      </c>
      <c r="H45" s="175">
        <f t="shared" si="1"/>
        <v>19876</v>
      </c>
      <c r="I45" s="175">
        <f t="shared" si="1"/>
        <v>18688</v>
      </c>
      <c r="J45" s="166">
        <f>+SUM(J39:J44)</f>
        <v>19218</v>
      </c>
      <c r="K45" s="166">
        <f>+SUM(K39:K44)</f>
        <v>19980</v>
      </c>
      <c r="L45" s="166">
        <f>+SUM(L39:L44)</f>
        <v>23945</v>
      </c>
      <c r="M45" s="167">
        <f>+SUM(M39:M44)</f>
        <v>24765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31</v>
      </c>
      <c r="D50" s="64">
        <v>12</v>
      </c>
      <c r="E50" s="64">
        <v>9</v>
      </c>
      <c r="F50" s="64">
        <v>8</v>
      </c>
      <c r="G50" s="64">
        <v>7</v>
      </c>
      <c r="H50" s="65">
        <v>0</v>
      </c>
      <c r="I50" s="65">
        <v>13</v>
      </c>
      <c r="J50" s="66">
        <v>14</v>
      </c>
      <c r="K50" s="66">
        <v>27</v>
      </c>
      <c r="L50" s="66">
        <v>21</v>
      </c>
      <c r="M50" s="68">
        <v>7</v>
      </c>
    </row>
    <row r="51" spans="1:13" ht="18.75" x14ac:dyDescent="0.25">
      <c r="A51" s="279" t="s">
        <v>46</v>
      </c>
      <c r="B51" s="280"/>
      <c r="C51" s="69">
        <v>281</v>
      </c>
      <c r="D51" s="15">
        <v>322</v>
      </c>
      <c r="E51" s="15">
        <v>384</v>
      </c>
      <c r="F51" s="15">
        <v>439</v>
      </c>
      <c r="G51" s="15">
        <v>484</v>
      </c>
      <c r="H51" s="28">
        <v>505</v>
      </c>
      <c r="I51" s="28">
        <v>510</v>
      </c>
      <c r="J51" s="33">
        <v>468</v>
      </c>
      <c r="K51" s="33">
        <v>436</v>
      </c>
      <c r="L51" s="33">
        <v>467</v>
      </c>
      <c r="M51" s="70">
        <v>435</v>
      </c>
    </row>
    <row r="52" spans="1:13" ht="18.75" x14ac:dyDescent="0.25">
      <c r="A52" s="279" t="s">
        <v>27</v>
      </c>
      <c r="B52" s="280"/>
      <c r="C52" s="69">
        <v>5929</v>
      </c>
      <c r="D52" s="15">
        <v>6938</v>
      </c>
      <c r="E52" s="15">
        <v>6349</v>
      </c>
      <c r="F52" s="15">
        <v>6744</v>
      </c>
      <c r="G52" s="15">
        <v>4189</v>
      </c>
      <c r="H52" s="28">
        <v>3286</v>
      </c>
      <c r="I52" s="28">
        <v>2845</v>
      </c>
      <c r="J52" s="33">
        <v>2063</v>
      </c>
      <c r="K52" s="33">
        <v>1902</v>
      </c>
      <c r="L52" s="33">
        <v>2666</v>
      </c>
      <c r="M52" s="70">
        <v>2874</v>
      </c>
    </row>
    <row r="53" spans="1:13" ht="18.75" x14ac:dyDescent="0.25">
      <c r="A53" s="279" t="s">
        <v>47</v>
      </c>
      <c r="B53" s="280"/>
      <c r="C53" s="69">
        <v>2349</v>
      </c>
      <c r="D53" s="15">
        <v>2191</v>
      </c>
      <c r="E53" s="15">
        <v>2056</v>
      </c>
      <c r="F53" s="15">
        <v>1934</v>
      </c>
      <c r="G53" s="15">
        <v>1832</v>
      </c>
      <c r="H53" s="28">
        <v>1871</v>
      </c>
      <c r="I53" s="28">
        <v>1622</v>
      </c>
      <c r="J53" s="33">
        <v>1868</v>
      </c>
      <c r="K53" s="33">
        <v>2345</v>
      </c>
      <c r="L53" s="33">
        <v>3505</v>
      </c>
      <c r="M53" s="70">
        <v>4066</v>
      </c>
    </row>
    <row r="54" spans="1:13" ht="18.75" x14ac:dyDescent="0.25">
      <c r="A54" s="279" t="s">
        <v>48</v>
      </c>
      <c r="B54" s="280"/>
      <c r="C54" s="69">
        <v>1933</v>
      </c>
      <c r="D54" s="15">
        <v>2179</v>
      </c>
      <c r="E54" s="15">
        <v>2469</v>
      </c>
      <c r="F54" s="15">
        <v>3011</v>
      </c>
      <c r="G54" s="15">
        <v>3185</v>
      </c>
      <c r="H54" s="28">
        <v>3281</v>
      </c>
      <c r="I54" s="28">
        <v>3326</v>
      </c>
      <c r="J54" s="33">
        <v>3938</v>
      </c>
      <c r="K54" s="33">
        <v>4060</v>
      </c>
      <c r="L54" s="33">
        <v>4672</v>
      </c>
      <c r="M54" s="70">
        <v>4483</v>
      </c>
    </row>
    <row r="55" spans="1:13" ht="18.75" x14ac:dyDescent="0.25">
      <c r="A55" s="279" t="s">
        <v>59</v>
      </c>
      <c r="B55" s="280"/>
      <c r="C55" s="69">
        <v>3742</v>
      </c>
      <c r="D55" s="15">
        <v>3780</v>
      </c>
      <c r="E55" s="15">
        <v>4172</v>
      </c>
      <c r="F55" s="15">
        <v>4520</v>
      </c>
      <c r="G55" s="15">
        <v>4910</v>
      </c>
      <c r="H55" s="28">
        <v>4729</v>
      </c>
      <c r="I55" s="28">
        <v>4588</v>
      </c>
      <c r="J55" s="33">
        <v>4976</v>
      </c>
      <c r="K55" s="33">
        <v>5303</v>
      </c>
      <c r="L55" s="33">
        <v>6122</v>
      </c>
      <c r="M55" s="70">
        <v>6188</v>
      </c>
    </row>
    <row r="56" spans="1:13" ht="18.75" x14ac:dyDescent="0.25">
      <c r="A56" s="279" t="s">
        <v>49</v>
      </c>
      <c r="B56" s="280"/>
      <c r="C56" s="69">
        <v>4783</v>
      </c>
      <c r="D56" s="15">
        <v>5252</v>
      </c>
      <c r="E56" s="15">
        <v>5585</v>
      </c>
      <c r="F56" s="15">
        <v>6027</v>
      </c>
      <c r="G56" s="15">
        <v>6141</v>
      </c>
      <c r="H56" s="28">
        <v>5784</v>
      </c>
      <c r="I56" s="28">
        <v>5340</v>
      </c>
      <c r="J56" s="33">
        <v>5425</v>
      </c>
      <c r="K56" s="33">
        <v>5396</v>
      </c>
      <c r="L56" s="33">
        <v>5832</v>
      </c>
      <c r="M56" s="70">
        <v>5845</v>
      </c>
    </row>
    <row r="57" spans="1:13" ht="18.75" x14ac:dyDescent="0.25">
      <c r="A57" s="279" t="s">
        <v>28</v>
      </c>
      <c r="B57" s="280"/>
      <c r="C57" s="69">
        <v>298</v>
      </c>
      <c r="D57" s="15">
        <v>286</v>
      </c>
      <c r="E57" s="15">
        <v>312</v>
      </c>
      <c r="F57" s="15">
        <v>360</v>
      </c>
      <c r="G57" s="15">
        <v>437</v>
      </c>
      <c r="H57" s="28">
        <v>420</v>
      </c>
      <c r="I57" s="28">
        <v>444</v>
      </c>
      <c r="J57" s="33">
        <v>466</v>
      </c>
      <c r="K57" s="33">
        <v>511</v>
      </c>
      <c r="L57" s="33">
        <v>531</v>
      </c>
      <c r="M57" s="70">
        <v>521</v>
      </c>
    </row>
    <row r="58" spans="1:13" ht="18.75" x14ac:dyDescent="0.25">
      <c r="A58" s="279" t="s">
        <v>114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129</v>
      </c>
      <c r="M58" s="74">
        <v>346</v>
      </c>
    </row>
    <row r="59" spans="1:13" ht="19.5" thickBot="1" x14ac:dyDescent="0.3">
      <c r="A59" s="249" t="s">
        <v>8</v>
      </c>
      <c r="B59" s="250"/>
      <c r="C59" s="174">
        <f>+SUM(C50:C58)</f>
        <v>19346</v>
      </c>
      <c r="D59" s="172">
        <f>+SUM(D50:D58)</f>
        <v>20960</v>
      </c>
      <c r="E59" s="172">
        <f t="shared" ref="E59:L59" si="2">+SUM(E50:E58)</f>
        <v>21336</v>
      </c>
      <c r="F59" s="172">
        <f t="shared" si="2"/>
        <v>23043</v>
      </c>
      <c r="G59" s="172">
        <f t="shared" si="2"/>
        <v>21185</v>
      </c>
      <c r="H59" s="172">
        <f t="shared" si="2"/>
        <v>19876</v>
      </c>
      <c r="I59" s="172">
        <f t="shared" si="2"/>
        <v>18688</v>
      </c>
      <c r="J59" s="172">
        <f t="shared" si="2"/>
        <v>19218</v>
      </c>
      <c r="K59" s="172">
        <f t="shared" si="2"/>
        <v>19980</v>
      </c>
      <c r="L59" s="172">
        <f t="shared" si="2"/>
        <v>23945</v>
      </c>
      <c r="M59" s="167">
        <f>+SUM(M50:M58)</f>
        <v>24765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4189</v>
      </c>
      <c r="H65" s="33">
        <v>3286</v>
      </c>
      <c r="I65" s="33">
        <v>2845</v>
      </c>
      <c r="J65" s="33">
        <v>2063</v>
      </c>
      <c r="K65" s="32">
        <v>1691</v>
      </c>
      <c r="L65" s="32">
        <v>2734</v>
      </c>
      <c r="M65" s="62">
        <v>3087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484</v>
      </c>
      <c r="H66" s="33">
        <v>505</v>
      </c>
      <c r="I66" s="33">
        <v>510</v>
      </c>
      <c r="J66" s="33">
        <v>468</v>
      </c>
      <c r="K66" s="32">
        <v>656</v>
      </c>
      <c r="L66" s="32">
        <v>612</v>
      </c>
      <c r="M66" s="62">
        <v>688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1928</v>
      </c>
      <c r="H67" s="33">
        <v>1941</v>
      </c>
      <c r="I67" s="33">
        <v>1899</v>
      </c>
      <c r="J67" s="33">
        <v>1840</v>
      </c>
      <c r="K67" s="32">
        <v>1705</v>
      </c>
      <c r="L67" s="32">
        <v>1712</v>
      </c>
      <c r="M67" s="62">
        <v>1621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5312</v>
      </c>
      <c r="H68" s="33">
        <v>5307</v>
      </c>
      <c r="I68" s="33">
        <v>5168</v>
      </c>
      <c r="J68" s="33">
        <v>5958</v>
      </c>
      <c r="K68" s="32">
        <v>6295</v>
      </c>
      <c r="L68" s="32">
        <v>7164</v>
      </c>
      <c r="M68" s="62">
        <v>7063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557</v>
      </c>
      <c r="H69" s="33">
        <v>497</v>
      </c>
      <c r="I69" s="33">
        <v>445</v>
      </c>
      <c r="J69" s="33">
        <v>466</v>
      </c>
      <c r="K69" s="32">
        <v>511</v>
      </c>
      <c r="L69" s="32">
        <v>531</v>
      </c>
      <c r="M69" s="62">
        <v>521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770</v>
      </c>
      <c r="H70" s="33">
        <v>784</v>
      </c>
      <c r="I70" s="33">
        <v>740</v>
      </c>
      <c r="J70" s="33">
        <v>760</v>
      </c>
      <c r="K70" s="32">
        <v>748</v>
      </c>
      <c r="L70" s="32">
        <v>820</v>
      </c>
      <c r="M70" s="62">
        <v>858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4556</v>
      </c>
      <c r="H71" s="33">
        <v>4126</v>
      </c>
      <c r="I71" s="33">
        <v>3736</v>
      </c>
      <c r="J71" s="33">
        <v>3746</v>
      </c>
      <c r="K71" s="32">
        <v>3682</v>
      </c>
      <c r="L71" s="32">
        <v>3945</v>
      </c>
      <c r="M71" s="62">
        <v>3918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822</v>
      </c>
      <c r="H72" s="33">
        <v>874</v>
      </c>
      <c r="I72" s="33">
        <v>877</v>
      </c>
      <c r="J72" s="33">
        <v>933</v>
      </c>
      <c r="K72" s="32">
        <v>993</v>
      </c>
      <c r="L72" s="32">
        <v>1123</v>
      </c>
      <c r="M72" s="62">
        <v>1127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1215</v>
      </c>
      <c r="H73" s="33">
        <v>1267</v>
      </c>
      <c r="I73" s="33">
        <v>1237</v>
      </c>
      <c r="J73" s="33">
        <v>1278</v>
      </c>
      <c r="K73" s="32">
        <v>1362</v>
      </c>
      <c r="L73" s="32">
        <v>1707</v>
      </c>
      <c r="M73" s="62">
        <v>1874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1352</v>
      </c>
      <c r="H74" s="33">
        <v>1289</v>
      </c>
      <c r="I74" s="33">
        <v>1231</v>
      </c>
      <c r="J74" s="33">
        <v>1706</v>
      </c>
      <c r="K74" s="32">
        <v>2337</v>
      </c>
      <c r="L74" s="32">
        <v>3597</v>
      </c>
      <c r="M74" s="62">
        <v>4008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21185</v>
      </c>
      <c r="H76" s="172">
        <f t="shared" si="3"/>
        <v>19876</v>
      </c>
      <c r="I76" s="172">
        <f t="shared" ref="I76:M76" si="4">+SUM(I64:I75)</f>
        <v>18688</v>
      </c>
      <c r="J76" s="172">
        <f t="shared" si="4"/>
        <v>19218</v>
      </c>
      <c r="K76" s="172">
        <f t="shared" si="4"/>
        <v>19980</v>
      </c>
      <c r="L76" s="172">
        <f t="shared" si="4"/>
        <v>23945</v>
      </c>
      <c r="M76" s="173">
        <f t="shared" si="4"/>
        <v>24765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11290</v>
      </c>
      <c r="D82" s="84">
        <v>11947</v>
      </c>
      <c r="E82" s="84">
        <v>13643</v>
      </c>
      <c r="F82" s="84">
        <v>15194</v>
      </c>
      <c r="G82" s="84">
        <v>16756</v>
      </c>
      <c r="H82" s="85">
        <v>17028</v>
      </c>
      <c r="I82" s="85">
        <v>16545</v>
      </c>
      <c r="J82" s="85">
        <v>16735</v>
      </c>
      <c r="K82" s="86">
        <v>16353</v>
      </c>
      <c r="L82" s="86">
        <v>17919</v>
      </c>
      <c r="M82" s="87">
        <v>17745</v>
      </c>
    </row>
    <row r="83" spans="1:13" ht="18.75" x14ac:dyDescent="0.25">
      <c r="A83" s="233" t="s">
        <v>31</v>
      </c>
      <c r="B83" s="234"/>
      <c r="C83" s="63">
        <v>8056</v>
      </c>
      <c r="D83" s="15">
        <v>9013</v>
      </c>
      <c r="E83" s="15">
        <v>7693</v>
      </c>
      <c r="F83" s="15">
        <v>7849</v>
      </c>
      <c r="G83" s="15">
        <v>4416</v>
      </c>
      <c r="H83" s="28">
        <v>2821</v>
      </c>
      <c r="I83" s="28">
        <v>2116</v>
      </c>
      <c r="J83" s="28">
        <v>1928</v>
      </c>
      <c r="K83" s="32">
        <v>2355</v>
      </c>
      <c r="L83" s="32">
        <v>3637</v>
      </c>
      <c r="M83" s="88">
        <v>3993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13</v>
      </c>
      <c r="H84" s="28">
        <v>27</v>
      </c>
      <c r="I84" s="28">
        <v>27</v>
      </c>
      <c r="J84" s="28">
        <v>555</v>
      </c>
      <c r="K84" s="32">
        <v>1272</v>
      </c>
      <c r="L84" s="32">
        <v>2389</v>
      </c>
      <c r="M84" s="88">
        <v>3027</v>
      </c>
    </row>
    <row r="85" spans="1:13" ht="18.75" x14ac:dyDescent="0.25">
      <c r="A85" s="233" t="s">
        <v>81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19346</v>
      </c>
      <c r="D87" s="164">
        <f t="shared" ref="D87:H87" si="5">+SUM(D82:D86)</f>
        <v>20960</v>
      </c>
      <c r="E87" s="164">
        <f t="shared" si="5"/>
        <v>21336</v>
      </c>
      <c r="F87" s="164">
        <f t="shared" si="5"/>
        <v>23043</v>
      </c>
      <c r="G87" s="164">
        <f t="shared" si="5"/>
        <v>21185</v>
      </c>
      <c r="H87" s="165">
        <f t="shared" si="5"/>
        <v>19876</v>
      </c>
      <c r="I87" s="165">
        <f>+SUM(I82:I86)</f>
        <v>18688</v>
      </c>
      <c r="J87" s="165">
        <f>+SUM(J82:J86)</f>
        <v>19218</v>
      </c>
      <c r="K87" s="166">
        <f>+SUM(K82:K86)</f>
        <v>19980</v>
      </c>
      <c r="L87" s="166">
        <f>+SUM(L82:L86)</f>
        <v>23945</v>
      </c>
      <c r="M87" s="167">
        <f>+SUM(M82:M86)</f>
        <v>24765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8030</v>
      </c>
      <c r="D93" s="91">
        <v>8484</v>
      </c>
      <c r="E93" s="91">
        <v>8724</v>
      </c>
      <c r="F93" s="91">
        <v>9601</v>
      </c>
      <c r="G93" s="91">
        <v>9413</v>
      </c>
      <c r="H93" s="92">
        <v>9262</v>
      </c>
      <c r="I93" s="92">
        <v>8946</v>
      </c>
      <c r="J93" s="86">
        <v>9575</v>
      </c>
      <c r="K93" s="86">
        <v>9925</v>
      </c>
      <c r="L93" s="86">
        <v>11820</v>
      </c>
      <c r="M93" s="87">
        <v>12013</v>
      </c>
    </row>
    <row r="94" spans="1:13" ht="18.75" x14ac:dyDescent="0.25">
      <c r="A94" s="245" t="s">
        <v>35</v>
      </c>
      <c r="B94" s="246"/>
      <c r="C94" s="63">
        <v>11316</v>
      </c>
      <c r="D94" s="15">
        <v>12476</v>
      </c>
      <c r="E94" s="15">
        <v>12612</v>
      </c>
      <c r="F94" s="15">
        <v>13442</v>
      </c>
      <c r="G94" s="15">
        <v>11772</v>
      </c>
      <c r="H94" s="28">
        <v>10614</v>
      </c>
      <c r="I94" s="28">
        <v>9742</v>
      </c>
      <c r="J94" s="28">
        <v>9643</v>
      </c>
      <c r="K94" s="32">
        <v>10055</v>
      </c>
      <c r="L94" s="32">
        <v>12125</v>
      </c>
      <c r="M94" s="88">
        <v>12752</v>
      </c>
    </row>
    <row r="95" spans="1:13" ht="19.5" thickBot="1" x14ac:dyDescent="0.3">
      <c r="A95" s="249" t="s">
        <v>8</v>
      </c>
      <c r="B95" s="250"/>
      <c r="C95" s="158">
        <f>+SUM(C93:C94)</f>
        <v>19346</v>
      </c>
      <c r="D95" s="164">
        <f t="shared" ref="D95:M95" si="6">+SUM(D93:D94)</f>
        <v>20960</v>
      </c>
      <c r="E95" s="164">
        <f t="shared" si="6"/>
        <v>21336</v>
      </c>
      <c r="F95" s="164">
        <f t="shared" si="6"/>
        <v>23043</v>
      </c>
      <c r="G95" s="164">
        <f t="shared" si="6"/>
        <v>21185</v>
      </c>
      <c r="H95" s="165">
        <f t="shared" si="6"/>
        <v>19876</v>
      </c>
      <c r="I95" s="165">
        <f t="shared" si="6"/>
        <v>18688</v>
      </c>
      <c r="J95" s="165">
        <f t="shared" si="6"/>
        <v>19218</v>
      </c>
      <c r="K95" s="166">
        <f t="shared" si="6"/>
        <v>19980</v>
      </c>
      <c r="L95" s="166">
        <f t="shared" si="6"/>
        <v>23945</v>
      </c>
      <c r="M95" s="167">
        <f t="shared" si="6"/>
        <v>24765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0.12914334911752046</v>
      </c>
      <c r="D100" s="209">
        <v>0.12710388856645385</v>
      </c>
      <c r="E100" s="209">
        <v>9.8094565984474247E-2</v>
      </c>
      <c r="F100" s="209">
        <v>0.10412371134020619</v>
      </c>
      <c r="G100" s="210">
        <v>2.3182711198428289E-2</v>
      </c>
    </row>
    <row r="101" spans="1:10" ht="18.75" x14ac:dyDescent="0.25">
      <c r="A101" s="245" t="s">
        <v>4</v>
      </c>
      <c r="B101" s="246"/>
      <c r="C101" s="209">
        <v>6.9793042712461464E-2</v>
      </c>
      <c r="D101" s="209">
        <v>5.0733390854184643E-2</v>
      </c>
      <c r="E101" s="209">
        <v>4.3650793650793648E-2</v>
      </c>
      <c r="F101" s="209">
        <v>4.2437232088181259E-2</v>
      </c>
      <c r="G101" s="210">
        <v>1.0474986454758894E-2</v>
      </c>
    </row>
    <row r="102" spans="1:10" ht="19.5" thickBot="1" x14ac:dyDescent="0.3">
      <c r="A102" s="249" t="s">
        <v>41</v>
      </c>
      <c r="B102" s="250"/>
      <c r="C102" s="162">
        <v>7.6521399638865839E-2</v>
      </c>
      <c r="D102" s="162">
        <v>5.7619845091061335E-2</v>
      </c>
      <c r="E102" s="162">
        <v>4.7925092802925368E-2</v>
      </c>
      <c r="F102" s="162">
        <v>4.8987411056376572E-2</v>
      </c>
      <c r="G102" s="163">
        <v>1.2163290874921696E-2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80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1959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3</v>
      </c>
      <c r="J109"/>
    </row>
    <row r="110" spans="1:10" ht="18.75" x14ac:dyDescent="0.25">
      <c r="A110" s="241" t="s">
        <v>3</v>
      </c>
      <c r="B110" s="248"/>
      <c r="C110" s="63">
        <f t="shared" si="7"/>
        <v>1690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7</v>
      </c>
      <c r="J110"/>
    </row>
    <row r="111" spans="1:10" ht="18.75" x14ac:dyDescent="0.25">
      <c r="A111" s="241" t="s">
        <v>4</v>
      </c>
      <c r="B111" s="248"/>
      <c r="C111" s="63">
        <f t="shared" si="7"/>
        <v>20424</v>
      </c>
      <c r="D111" s="95">
        <v>5228</v>
      </c>
      <c r="E111" s="96">
        <f t="shared" si="8"/>
        <v>0.25597336466901682</v>
      </c>
      <c r="G111" s="241" t="s">
        <v>4</v>
      </c>
      <c r="H111" s="242"/>
      <c r="I111" s="98">
        <v>41</v>
      </c>
      <c r="J111"/>
    </row>
    <row r="112" spans="1:10" ht="18.75" x14ac:dyDescent="0.25">
      <c r="A112" s="241" t="s">
        <v>5</v>
      </c>
      <c r="B112" s="248"/>
      <c r="C112" s="63">
        <f t="shared" si="7"/>
        <v>294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14</v>
      </c>
      <c r="J112"/>
    </row>
    <row r="113" spans="1:10" ht="18.75" x14ac:dyDescent="0.25">
      <c r="A113" s="241" t="s">
        <v>6</v>
      </c>
      <c r="B113" s="248"/>
      <c r="C113" s="63">
        <f t="shared" si="7"/>
        <v>301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18</v>
      </c>
      <c r="J113"/>
    </row>
    <row r="114" spans="1:10" ht="18.75" x14ac:dyDescent="0.25">
      <c r="A114" s="241" t="s">
        <v>7</v>
      </c>
      <c r="B114" s="248"/>
      <c r="C114" s="63">
        <f t="shared" si="7"/>
        <v>97</v>
      </c>
      <c r="D114" s="95">
        <v>0</v>
      </c>
      <c r="E114" s="96">
        <f t="shared" si="8"/>
        <v>0</v>
      </c>
      <c r="G114" s="241" t="s">
        <v>7</v>
      </c>
      <c r="H114" s="242"/>
      <c r="I114" s="98">
        <v>6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24765</v>
      </c>
      <c r="D115" s="159">
        <f>+SUM(D109:D114)</f>
        <v>5228</v>
      </c>
      <c r="E115" s="160">
        <f t="shared" si="8"/>
        <v>0.21110438118312133</v>
      </c>
      <c r="G115" s="268" t="s">
        <v>8</v>
      </c>
      <c r="H115" s="269"/>
      <c r="I115" s="161">
        <f>+SUM(I109:I114)</f>
        <v>89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20488</v>
      </c>
      <c r="D123" s="243">
        <f>+C123+C124</f>
        <v>40696</v>
      </c>
      <c r="E123" s="103">
        <v>3400</v>
      </c>
      <c r="F123" s="243">
        <f>+E123+E124</f>
        <v>5681</v>
      </c>
      <c r="G123" s="67">
        <v>2997</v>
      </c>
      <c r="H123" s="253">
        <f>+G123+G124</f>
        <v>5002</v>
      </c>
    </row>
    <row r="124" spans="1:10" ht="18.75" x14ac:dyDescent="0.25">
      <c r="A124" s="267"/>
      <c r="B124" s="105">
        <v>2</v>
      </c>
      <c r="C124" s="99">
        <v>20208</v>
      </c>
      <c r="D124" s="244"/>
      <c r="E124" s="99">
        <v>2281</v>
      </c>
      <c r="F124" s="244"/>
      <c r="G124" s="99">
        <v>2005</v>
      </c>
      <c r="H124" s="244"/>
    </row>
    <row r="125" spans="1:10" ht="18.75" x14ac:dyDescent="0.25">
      <c r="A125" s="266">
        <v>2017</v>
      </c>
      <c r="B125" s="106">
        <v>1</v>
      </c>
      <c r="C125" s="100">
        <v>30086</v>
      </c>
      <c r="D125" s="254">
        <f>+C125+C126</f>
        <v>46756</v>
      </c>
      <c r="E125" s="100">
        <v>2386</v>
      </c>
      <c r="F125" s="254">
        <f>+E125+E126</f>
        <v>4477</v>
      </c>
      <c r="G125" s="100">
        <v>2046</v>
      </c>
      <c r="H125" s="254">
        <f>+G125+G126</f>
        <v>3937</v>
      </c>
    </row>
    <row r="126" spans="1:10" ht="18.75" x14ac:dyDescent="0.25">
      <c r="A126" s="267"/>
      <c r="B126" s="105">
        <v>2</v>
      </c>
      <c r="C126" s="99">
        <v>16670</v>
      </c>
      <c r="D126" s="244"/>
      <c r="E126" s="99">
        <v>2091</v>
      </c>
      <c r="F126" s="244"/>
      <c r="G126" s="99">
        <v>1891</v>
      </c>
      <c r="H126" s="244"/>
    </row>
    <row r="127" spans="1:10" ht="18.75" x14ac:dyDescent="0.25">
      <c r="A127" s="266">
        <v>2018</v>
      </c>
      <c r="B127" s="106">
        <v>1</v>
      </c>
      <c r="C127" s="100">
        <v>25792</v>
      </c>
      <c r="D127" s="254">
        <f>+C127+C128</f>
        <v>34678</v>
      </c>
      <c r="E127" s="100">
        <v>3034</v>
      </c>
      <c r="F127" s="254">
        <f>+E127+E128</f>
        <v>5470</v>
      </c>
      <c r="G127" s="100">
        <v>2747</v>
      </c>
      <c r="H127" s="254">
        <f>+G127+G128</f>
        <v>4935</v>
      </c>
    </row>
    <row r="128" spans="1:10" ht="18.75" x14ac:dyDescent="0.25">
      <c r="A128" s="267"/>
      <c r="B128" s="105">
        <v>2</v>
      </c>
      <c r="C128" s="99">
        <v>8886</v>
      </c>
      <c r="D128" s="244"/>
      <c r="E128" s="99">
        <v>2436</v>
      </c>
      <c r="F128" s="244"/>
      <c r="G128" s="99">
        <v>2188</v>
      </c>
      <c r="H128" s="244"/>
    </row>
    <row r="129" spans="1:28" ht="18.75" x14ac:dyDescent="0.25">
      <c r="A129" s="266">
        <v>2019</v>
      </c>
      <c r="B129" s="106">
        <v>1</v>
      </c>
      <c r="C129" s="100">
        <v>9499</v>
      </c>
      <c r="D129" s="254">
        <f>+C129+C130</f>
        <v>14963</v>
      </c>
      <c r="E129" s="100">
        <v>3020</v>
      </c>
      <c r="F129" s="254">
        <f>+E129+E130</f>
        <v>5255</v>
      </c>
      <c r="G129" s="100">
        <v>2789</v>
      </c>
      <c r="H129" s="254">
        <f>+G129+G130</f>
        <v>5159</v>
      </c>
    </row>
    <row r="130" spans="1:28" ht="18.75" x14ac:dyDescent="0.25">
      <c r="A130" s="267"/>
      <c r="B130" s="105">
        <v>2</v>
      </c>
      <c r="C130" s="99">
        <v>5464</v>
      </c>
      <c r="D130" s="244"/>
      <c r="E130" s="99">
        <v>2235</v>
      </c>
      <c r="F130" s="244"/>
      <c r="G130" s="99">
        <v>2370</v>
      </c>
      <c r="H130" s="244"/>
    </row>
    <row r="131" spans="1:28" ht="18.75" x14ac:dyDescent="0.25">
      <c r="A131" s="266">
        <v>2022</v>
      </c>
      <c r="B131" s="106">
        <v>1</v>
      </c>
      <c r="C131" s="100">
        <v>7904</v>
      </c>
      <c r="D131" s="254">
        <f>+C131+C132</f>
        <v>14783</v>
      </c>
      <c r="E131" s="100">
        <v>3038</v>
      </c>
      <c r="F131" s="254">
        <f>+E131+E132</f>
        <v>6088</v>
      </c>
      <c r="G131" s="100">
        <v>2826</v>
      </c>
      <c r="H131" s="254">
        <f>+G131+G132</f>
        <v>5971</v>
      </c>
    </row>
    <row r="132" spans="1:28" ht="18.75" x14ac:dyDescent="0.25">
      <c r="A132" s="267"/>
      <c r="B132" s="105">
        <v>2</v>
      </c>
      <c r="C132" s="99">
        <v>6879</v>
      </c>
      <c r="D132" s="244"/>
      <c r="E132" s="99">
        <v>3050</v>
      </c>
      <c r="F132" s="244"/>
      <c r="G132" s="99">
        <v>3145</v>
      </c>
      <c r="H132" s="244"/>
    </row>
    <row r="133" spans="1:28" ht="18.75" x14ac:dyDescent="0.25">
      <c r="A133" s="266">
        <v>2021</v>
      </c>
      <c r="B133" s="106">
        <v>1</v>
      </c>
      <c r="C133" s="100">
        <v>12077</v>
      </c>
      <c r="D133" s="254">
        <f>+C133+C134</f>
        <v>18640</v>
      </c>
      <c r="E133" s="100">
        <v>4219</v>
      </c>
      <c r="F133" s="254">
        <f>+E133+E134</f>
        <v>7405</v>
      </c>
      <c r="G133" s="100">
        <v>4330</v>
      </c>
      <c r="H133" s="254">
        <f>+G133+G134</f>
        <v>7679</v>
      </c>
    </row>
    <row r="134" spans="1:28" ht="18.75" x14ac:dyDescent="0.25">
      <c r="A134" s="267"/>
      <c r="B134" s="105">
        <v>2</v>
      </c>
      <c r="C134" s="99">
        <v>6563</v>
      </c>
      <c r="D134" s="244"/>
      <c r="E134" s="99">
        <v>3186</v>
      </c>
      <c r="F134" s="244"/>
      <c r="G134" s="99">
        <v>3349</v>
      </c>
      <c r="H134" s="244"/>
    </row>
    <row r="135" spans="1:28" ht="18.75" x14ac:dyDescent="0.25">
      <c r="A135" s="303">
        <v>2022</v>
      </c>
      <c r="B135" s="107">
        <v>1</v>
      </c>
      <c r="C135" s="101">
        <v>7462</v>
      </c>
      <c r="D135" s="255">
        <f>+C135+C136</f>
        <v>13622</v>
      </c>
      <c r="E135" s="101">
        <v>3686</v>
      </c>
      <c r="F135" s="255">
        <f>+E135+E136</f>
        <v>6135</v>
      </c>
      <c r="G135" s="101">
        <v>3328</v>
      </c>
      <c r="H135" s="255">
        <f>+G135+G136</f>
        <v>6075</v>
      </c>
    </row>
    <row r="136" spans="1:28" ht="19.5" thickBot="1" x14ac:dyDescent="0.3">
      <c r="A136" s="304"/>
      <c r="B136" s="108">
        <v>2</v>
      </c>
      <c r="C136" s="102">
        <v>6160</v>
      </c>
      <c r="D136" s="256"/>
      <c r="E136" s="102">
        <v>2449</v>
      </c>
      <c r="F136" s="256"/>
      <c r="G136" s="102">
        <v>2747</v>
      </c>
      <c r="H136" s="256"/>
    </row>
    <row r="137" spans="1:28" ht="15.75" customHeight="1" x14ac:dyDescent="0.25">
      <c r="A137" s="317" t="s">
        <v>92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1</v>
      </c>
      <c r="C141" s="110">
        <f t="shared" ref="C141:I141" si="9">+N141</f>
        <v>11</v>
      </c>
      <c r="D141" s="110">
        <f t="shared" si="9"/>
        <v>3</v>
      </c>
      <c r="E141" s="110">
        <f t="shared" si="9"/>
        <v>172</v>
      </c>
      <c r="F141" s="110">
        <f t="shared" si="9"/>
        <v>427</v>
      </c>
      <c r="G141" s="110">
        <f t="shared" si="9"/>
        <v>412</v>
      </c>
      <c r="H141" s="110">
        <f t="shared" si="9"/>
        <v>59</v>
      </c>
      <c r="I141" s="111">
        <f t="shared" si="9"/>
        <v>0</v>
      </c>
      <c r="J141" s="297">
        <f>+SUM(B141:I141)</f>
        <v>1085</v>
      </c>
      <c r="M141" s="3">
        <v>1</v>
      </c>
      <c r="N141" s="22">
        <v>11</v>
      </c>
      <c r="O141" s="22">
        <v>3</v>
      </c>
      <c r="P141" s="22">
        <v>172</v>
      </c>
      <c r="Q141" s="22">
        <v>427</v>
      </c>
      <c r="R141" s="22">
        <v>412</v>
      </c>
      <c r="S141" s="22">
        <v>59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9.2165898617511521E-4</v>
      </c>
      <c r="C142" s="113">
        <f t="shared" ref="C142:H142" si="10">+IF($J$141=0,"",(C141/$J$141))</f>
        <v>1.0138248847926268E-2</v>
      </c>
      <c r="D142" s="113">
        <f t="shared" si="10"/>
        <v>2.7649769585253456E-3</v>
      </c>
      <c r="E142" s="113">
        <f>+IF($J$141=0,"",(E141/$J$141))</f>
        <v>0.15852534562211981</v>
      </c>
      <c r="F142" s="113">
        <f>+IF($J$141=0,"",(F141/$J$141))</f>
        <v>0.3935483870967742</v>
      </c>
      <c r="G142" s="113">
        <f t="shared" si="10"/>
        <v>0.37972350230414748</v>
      </c>
      <c r="H142" s="113">
        <f t="shared" si="10"/>
        <v>5.4377880184331796E-2</v>
      </c>
      <c r="I142" s="114">
        <f>+IF($J$141=0,"",(I141/$J$141))</f>
        <v>0</v>
      </c>
      <c r="J142" s="298"/>
      <c r="M142" s="3">
        <v>6</v>
      </c>
      <c r="N142" s="22">
        <v>2</v>
      </c>
      <c r="O142" s="22">
        <v>6</v>
      </c>
      <c r="P142" s="22">
        <v>144</v>
      </c>
      <c r="Q142" s="22">
        <v>488</v>
      </c>
      <c r="R142" s="22">
        <v>338</v>
      </c>
      <c r="S142" s="22">
        <v>95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6</v>
      </c>
      <c r="C143" s="116">
        <f t="shared" ref="C143:I143" si="11">+N142</f>
        <v>2</v>
      </c>
      <c r="D143" s="116">
        <f t="shared" si="11"/>
        <v>6</v>
      </c>
      <c r="E143" s="116">
        <f t="shared" si="11"/>
        <v>144</v>
      </c>
      <c r="F143" s="116">
        <f t="shared" si="11"/>
        <v>488</v>
      </c>
      <c r="G143" s="116">
        <f t="shared" si="11"/>
        <v>338</v>
      </c>
      <c r="H143" s="116">
        <f t="shared" si="11"/>
        <v>95</v>
      </c>
      <c r="I143" s="117">
        <f t="shared" si="11"/>
        <v>0</v>
      </c>
      <c r="J143" s="235">
        <f>+SUM(B143:I143)</f>
        <v>1079</v>
      </c>
      <c r="M143" s="3">
        <v>11</v>
      </c>
      <c r="N143" s="22">
        <v>1</v>
      </c>
      <c r="O143" s="22">
        <v>0</v>
      </c>
      <c r="P143" s="22">
        <v>149</v>
      </c>
      <c r="Q143" s="22">
        <v>494</v>
      </c>
      <c r="R143" s="22">
        <v>387</v>
      </c>
      <c r="S143" s="22">
        <v>108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5.5607043558850789E-3</v>
      </c>
      <c r="C144" s="119">
        <f t="shared" ref="C144:I144" si="12">+IF($J$143=0,"",(C143/$J$143))</f>
        <v>1.8535681186283596E-3</v>
      </c>
      <c r="D144" s="119">
        <f t="shared" si="12"/>
        <v>5.5607043558850789E-3</v>
      </c>
      <c r="E144" s="119">
        <f t="shared" si="12"/>
        <v>0.1334569045412419</v>
      </c>
      <c r="F144" s="119">
        <f t="shared" si="12"/>
        <v>0.45227062094531972</v>
      </c>
      <c r="G144" s="119">
        <f t="shared" si="12"/>
        <v>0.31325301204819278</v>
      </c>
      <c r="H144" s="119">
        <f t="shared" si="12"/>
        <v>8.8044485634847083E-2</v>
      </c>
      <c r="I144" s="120">
        <f t="shared" si="12"/>
        <v>0</v>
      </c>
      <c r="J144" s="236"/>
      <c r="M144" s="3">
        <v>10</v>
      </c>
      <c r="N144" s="3">
        <v>3</v>
      </c>
      <c r="O144" s="3">
        <v>0</v>
      </c>
      <c r="P144" s="3">
        <v>174</v>
      </c>
      <c r="Q144" s="3">
        <v>473</v>
      </c>
      <c r="R144" s="3">
        <v>427</v>
      </c>
      <c r="S144" s="3">
        <v>138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11</v>
      </c>
      <c r="C145" s="116">
        <f t="shared" ref="C145:I145" si="13">+N143</f>
        <v>1</v>
      </c>
      <c r="D145" s="116">
        <f t="shared" si="13"/>
        <v>0</v>
      </c>
      <c r="E145" s="116">
        <f t="shared" si="13"/>
        <v>149</v>
      </c>
      <c r="F145" s="116">
        <f t="shared" si="13"/>
        <v>494</v>
      </c>
      <c r="G145" s="116">
        <f t="shared" si="13"/>
        <v>387</v>
      </c>
      <c r="H145" s="116">
        <f t="shared" si="13"/>
        <v>108</v>
      </c>
      <c r="I145" s="117">
        <f t="shared" si="13"/>
        <v>0</v>
      </c>
      <c r="J145" s="235">
        <f>+SUM(B145:I145)</f>
        <v>1150</v>
      </c>
      <c r="M145" s="3">
        <v>7</v>
      </c>
      <c r="N145" s="3">
        <v>3</v>
      </c>
      <c r="O145" s="3">
        <v>3</v>
      </c>
      <c r="P145" s="3">
        <v>144</v>
      </c>
      <c r="Q145" s="3">
        <v>464</v>
      </c>
      <c r="R145" s="3">
        <v>467</v>
      </c>
      <c r="S145" s="3">
        <v>158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9.5652173913043474E-3</v>
      </c>
      <c r="C146" s="119">
        <f t="shared" ref="C146:I146" si="14">+IF($J$145=0,"",(C145/$J$145))</f>
        <v>8.6956521739130438E-4</v>
      </c>
      <c r="D146" s="119">
        <f t="shared" si="14"/>
        <v>0</v>
      </c>
      <c r="E146" s="119">
        <f t="shared" si="14"/>
        <v>0.12956521739130436</v>
      </c>
      <c r="F146" s="119">
        <f t="shared" si="14"/>
        <v>0.42956521739130432</v>
      </c>
      <c r="G146" s="119">
        <f t="shared" si="14"/>
        <v>0.33652173913043476</v>
      </c>
      <c r="H146" s="119">
        <f t="shared" si="14"/>
        <v>9.3913043478260863E-2</v>
      </c>
      <c r="I146" s="120">
        <f t="shared" si="14"/>
        <v>0</v>
      </c>
      <c r="J146" s="236"/>
      <c r="M146" s="3">
        <v>9</v>
      </c>
      <c r="N146" s="3">
        <v>4</v>
      </c>
      <c r="O146" s="3">
        <v>5</v>
      </c>
      <c r="P146" s="3">
        <v>125</v>
      </c>
      <c r="Q146" s="3">
        <v>477</v>
      </c>
      <c r="R146" s="3">
        <v>593</v>
      </c>
      <c r="S146" s="3">
        <v>222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10</v>
      </c>
      <c r="C147" s="116">
        <f t="shared" ref="C147:I147" si="15">+N144</f>
        <v>3</v>
      </c>
      <c r="D147" s="116">
        <f t="shared" si="15"/>
        <v>0</v>
      </c>
      <c r="E147" s="116">
        <f t="shared" si="15"/>
        <v>174</v>
      </c>
      <c r="F147" s="116">
        <f t="shared" si="15"/>
        <v>473</v>
      </c>
      <c r="G147" s="116">
        <f t="shared" si="15"/>
        <v>427</v>
      </c>
      <c r="H147" s="116">
        <f t="shared" si="15"/>
        <v>138</v>
      </c>
      <c r="I147" s="117">
        <f t="shared" si="15"/>
        <v>0</v>
      </c>
      <c r="J147" s="235">
        <f>+SUM(B147:I147)</f>
        <v>1225</v>
      </c>
      <c r="M147" s="3">
        <v>5</v>
      </c>
      <c r="N147" s="3">
        <v>2</v>
      </c>
      <c r="O147" s="3">
        <v>3</v>
      </c>
      <c r="P147" s="3">
        <v>148</v>
      </c>
      <c r="Q147" s="3">
        <v>509</v>
      </c>
      <c r="R147" s="3">
        <v>611</v>
      </c>
      <c r="S147" s="3">
        <v>219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8.1632653061224497E-3</v>
      </c>
      <c r="C148" s="119">
        <f t="shared" ref="C148:I148" si="16">+IF($J$147=0,"",(C147/$J$147))</f>
        <v>2.4489795918367346E-3</v>
      </c>
      <c r="D148" s="119">
        <f t="shared" si="16"/>
        <v>0</v>
      </c>
      <c r="E148" s="119">
        <f t="shared" si="16"/>
        <v>0.14204081632653062</v>
      </c>
      <c r="F148" s="119">
        <f t="shared" si="16"/>
        <v>0.38612244897959186</v>
      </c>
      <c r="G148" s="119">
        <f t="shared" si="16"/>
        <v>0.34857142857142859</v>
      </c>
      <c r="H148" s="119">
        <f t="shared" si="16"/>
        <v>0.1126530612244898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7</v>
      </c>
      <c r="C149" s="116">
        <f t="shared" ref="C149:I149" si="17">+N145</f>
        <v>3</v>
      </c>
      <c r="D149" s="116">
        <f t="shared" si="17"/>
        <v>3</v>
      </c>
      <c r="E149" s="116">
        <f t="shared" si="17"/>
        <v>144</v>
      </c>
      <c r="F149" s="116">
        <f t="shared" si="17"/>
        <v>464</v>
      </c>
      <c r="G149" s="116">
        <f t="shared" si="17"/>
        <v>467</v>
      </c>
      <c r="H149" s="116">
        <f t="shared" si="17"/>
        <v>158</v>
      </c>
      <c r="I149" s="117">
        <f t="shared" si="17"/>
        <v>0</v>
      </c>
      <c r="J149" s="235">
        <f>+SUM(B149:I149)</f>
        <v>1246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5.6179775280898875E-3</v>
      </c>
      <c r="C150" s="119">
        <f t="shared" ref="C150:I150" si="18">+IF($J$149=0,"",(C149/$J$149))</f>
        <v>2.407704654895666E-3</v>
      </c>
      <c r="D150" s="119">
        <f t="shared" si="18"/>
        <v>2.407704654895666E-3</v>
      </c>
      <c r="E150" s="119">
        <f t="shared" si="18"/>
        <v>0.11556982343499198</v>
      </c>
      <c r="F150" s="119">
        <f t="shared" si="18"/>
        <v>0.3723916532905297</v>
      </c>
      <c r="G150" s="119">
        <f t="shared" si="18"/>
        <v>0.37479935794542535</v>
      </c>
      <c r="H150" s="119">
        <f t="shared" si="18"/>
        <v>0.12680577849117175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9</v>
      </c>
      <c r="C151" s="116">
        <f t="shared" ref="C151:I151" si="19">+N146</f>
        <v>4</v>
      </c>
      <c r="D151" s="116">
        <f t="shared" si="19"/>
        <v>5</v>
      </c>
      <c r="E151" s="116">
        <f t="shared" si="19"/>
        <v>125</v>
      </c>
      <c r="F151" s="116">
        <f t="shared" si="19"/>
        <v>477</v>
      </c>
      <c r="G151" s="116">
        <f t="shared" si="19"/>
        <v>593</v>
      </c>
      <c r="H151" s="116">
        <f t="shared" si="19"/>
        <v>222</v>
      </c>
      <c r="I151" s="117">
        <f t="shared" si="19"/>
        <v>0</v>
      </c>
      <c r="J151" s="235">
        <f>+SUM(B151:I151)</f>
        <v>1435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6.2717770034843206E-3</v>
      </c>
      <c r="C152" s="119">
        <f t="shared" ref="C152:I152" si="20">+IF($J$151=0,"",(C151/$J$151))</f>
        <v>2.7874564459930314E-3</v>
      </c>
      <c r="D152" s="119">
        <f t="shared" si="20"/>
        <v>3.4843205574912892E-3</v>
      </c>
      <c r="E152" s="119">
        <f t="shared" si="20"/>
        <v>8.7108013937282236E-2</v>
      </c>
      <c r="F152" s="119">
        <f t="shared" si="20"/>
        <v>0.33240418118466897</v>
      </c>
      <c r="G152" s="119">
        <f t="shared" si="20"/>
        <v>0.4132404181184669</v>
      </c>
      <c r="H152" s="119">
        <f t="shared" si="20"/>
        <v>0.15470383275261324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5</v>
      </c>
      <c r="C153" s="122">
        <f t="shared" ref="C153:I153" si="21">+N147</f>
        <v>2</v>
      </c>
      <c r="D153" s="122">
        <f t="shared" si="21"/>
        <v>3</v>
      </c>
      <c r="E153" s="122">
        <f t="shared" si="21"/>
        <v>148</v>
      </c>
      <c r="F153" s="122">
        <f t="shared" si="21"/>
        <v>509</v>
      </c>
      <c r="G153" s="122">
        <f t="shared" si="21"/>
        <v>611</v>
      </c>
      <c r="H153" s="122">
        <f t="shared" si="21"/>
        <v>219</v>
      </c>
      <c r="I153" s="123">
        <f t="shared" si="21"/>
        <v>0</v>
      </c>
      <c r="J153" s="259">
        <f>+SUM(B153:I153)</f>
        <v>1497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3.3400133600534404E-3</v>
      </c>
      <c r="C154" s="125">
        <f t="shared" ref="C154:I154" si="22">+IF($J$153=0,"",(C153/$J$153))</f>
        <v>1.3360053440213762E-3</v>
      </c>
      <c r="D154" s="125">
        <f t="shared" si="22"/>
        <v>2.004008016032064E-3</v>
      </c>
      <c r="E154" s="125">
        <f t="shared" si="22"/>
        <v>9.8864395457581827E-2</v>
      </c>
      <c r="F154" s="125">
        <f t="shared" si="22"/>
        <v>0.34001336005344024</v>
      </c>
      <c r="G154" s="125">
        <f t="shared" si="22"/>
        <v>0.40814963259853038</v>
      </c>
      <c r="H154" s="125">
        <f t="shared" si="22"/>
        <v>0.14629258517034069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856</v>
      </c>
      <c r="C159" s="83">
        <f t="shared" ref="C159:E159" si="23">+N159</f>
        <v>3</v>
      </c>
      <c r="D159" s="83">
        <f t="shared" si="23"/>
        <v>226</v>
      </c>
      <c r="E159" s="110">
        <f t="shared" si="23"/>
        <v>0</v>
      </c>
      <c r="F159" s="297">
        <f>+SUM(B159:E159)</f>
        <v>1085</v>
      </c>
      <c r="G159" s="83">
        <f>Q159</f>
        <v>420</v>
      </c>
      <c r="H159" s="110">
        <f>R159</f>
        <v>665</v>
      </c>
      <c r="I159" s="297">
        <f>+SUM(G159:H159)</f>
        <v>1085</v>
      </c>
      <c r="J159" s="34"/>
      <c r="M159" s="3">
        <v>856</v>
      </c>
      <c r="N159" s="3">
        <v>3</v>
      </c>
      <c r="O159" s="3">
        <v>226</v>
      </c>
      <c r="P159" s="3">
        <v>0</v>
      </c>
      <c r="Q159" s="3">
        <v>420</v>
      </c>
      <c r="R159" s="3">
        <v>665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0.78894009216589867</v>
      </c>
      <c r="C160" s="30">
        <f t="shared" ref="C160:E160" si="24">+IF($F$159=0,"",(C159/$F$159))</f>
        <v>2.7649769585253456E-3</v>
      </c>
      <c r="D160" s="30">
        <f t="shared" si="24"/>
        <v>0.20829493087557605</v>
      </c>
      <c r="E160" s="113">
        <f t="shared" si="24"/>
        <v>0</v>
      </c>
      <c r="F160" s="298"/>
      <c r="G160" s="30">
        <f>+IF($I$159=0,"",(G159/$I$159))</f>
        <v>0.38709677419354838</v>
      </c>
      <c r="H160" s="113">
        <f>+IF($I$159=0,"",(H159/$I$159))</f>
        <v>0.61290322580645162</v>
      </c>
      <c r="I160" s="298"/>
      <c r="J160" s="34"/>
      <c r="M160" s="3">
        <v>823</v>
      </c>
      <c r="N160" s="3">
        <v>3</v>
      </c>
      <c r="O160" s="3">
        <v>253</v>
      </c>
      <c r="P160" s="3">
        <v>0</v>
      </c>
      <c r="Q160" s="3">
        <v>409</v>
      </c>
      <c r="R160" s="3">
        <v>670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823</v>
      </c>
      <c r="C161" s="25">
        <f t="shared" ref="C161:E161" si="25">+N160</f>
        <v>3</v>
      </c>
      <c r="D161" s="25">
        <f t="shared" si="25"/>
        <v>253</v>
      </c>
      <c r="E161" s="116">
        <f t="shared" si="25"/>
        <v>0</v>
      </c>
      <c r="F161" s="235">
        <f>+SUM(B161:E161)</f>
        <v>1079</v>
      </c>
      <c r="G161" s="25">
        <f>Q160</f>
        <v>409</v>
      </c>
      <c r="H161" s="116">
        <f>R160</f>
        <v>670</v>
      </c>
      <c r="I161" s="235">
        <f>+SUM(G161:H161)</f>
        <v>1079</v>
      </c>
      <c r="J161" s="34"/>
      <c r="M161" s="3">
        <v>894</v>
      </c>
      <c r="N161" s="3">
        <v>3</v>
      </c>
      <c r="O161" s="3">
        <v>253</v>
      </c>
      <c r="P161" s="3">
        <v>0</v>
      </c>
      <c r="Q161" s="3">
        <v>437</v>
      </c>
      <c r="R161" s="3">
        <v>713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0.76274328081556997</v>
      </c>
      <c r="C162" s="29">
        <f t="shared" ref="C162:E162" si="26">+IF($F$161=0,"",(C161/$F$161))</f>
        <v>2.7803521779425394E-3</v>
      </c>
      <c r="D162" s="29">
        <f t="shared" si="26"/>
        <v>0.2344763670064875</v>
      </c>
      <c r="E162" s="119">
        <f t="shared" si="26"/>
        <v>0</v>
      </c>
      <c r="F162" s="236"/>
      <c r="G162" s="29">
        <f>+IF($I$161=0,"",(G161/$I$161))</f>
        <v>0.37905468025949951</v>
      </c>
      <c r="H162" s="119">
        <f>+IF($I$161=0,"",(H161/$I$161))</f>
        <v>0.62094531974050049</v>
      </c>
      <c r="I162" s="236"/>
      <c r="J162" s="34"/>
      <c r="M162" s="3">
        <v>956</v>
      </c>
      <c r="N162" s="3">
        <v>3</v>
      </c>
      <c r="O162" s="3">
        <v>266</v>
      </c>
      <c r="P162" s="3">
        <v>0</v>
      </c>
      <c r="Q162" s="3">
        <v>479</v>
      </c>
      <c r="R162" s="3">
        <v>746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894</v>
      </c>
      <c r="C163" s="25">
        <f t="shared" ref="C163:E163" si="27">+N161</f>
        <v>3</v>
      </c>
      <c r="D163" s="25">
        <f t="shared" si="27"/>
        <v>253</v>
      </c>
      <c r="E163" s="116">
        <f t="shared" si="27"/>
        <v>0</v>
      </c>
      <c r="F163" s="235">
        <f>+SUM(B163:E163)</f>
        <v>1150</v>
      </c>
      <c r="G163" s="25">
        <f>Q161</f>
        <v>437</v>
      </c>
      <c r="H163" s="116">
        <f>R161</f>
        <v>713</v>
      </c>
      <c r="I163" s="235">
        <f>+SUM(G163:H163)</f>
        <v>1150</v>
      </c>
      <c r="J163" s="34"/>
      <c r="M163" s="3">
        <v>968</v>
      </c>
      <c r="N163" s="3">
        <v>2</v>
      </c>
      <c r="O163" s="3">
        <v>276</v>
      </c>
      <c r="P163" s="3">
        <v>0</v>
      </c>
      <c r="Q163" s="3">
        <v>487</v>
      </c>
      <c r="R163" s="3">
        <v>759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0.77739130434782611</v>
      </c>
      <c r="C164" s="29">
        <f t="shared" ref="C164:E164" si="28">+IF($F$163=0,"",(C163/$F$163))</f>
        <v>2.6086956521739132E-3</v>
      </c>
      <c r="D164" s="29">
        <f t="shared" si="28"/>
        <v>0.22</v>
      </c>
      <c r="E164" s="119">
        <f t="shared" si="28"/>
        <v>0</v>
      </c>
      <c r="F164" s="236"/>
      <c r="G164" s="29">
        <f>+IF($I$163=0,"",(G163/$I$163))</f>
        <v>0.38</v>
      </c>
      <c r="H164" s="119">
        <f>+IF($I$163=0,"",(H163/$I$163))</f>
        <v>0.62</v>
      </c>
      <c r="I164" s="236"/>
      <c r="J164" s="34"/>
      <c r="M164" s="3">
        <v>1157</v>
      </c>
      <c r="N164" s="3">
        <v>2</v>
      </c>
      <c r="O164" s="3">
        <v>276</v>
      </c>
      <c r="P164" s="3">
        <v>0</v>
      </c>
      <c r="Q164" s="3">
        <v>568</v>
      </c>
      <c r="R164" s="3">
        <v>867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956</v>
      </c>
      <c r="C165" s="19">
        <f t="shared" ref="C165:E165" si="29">+N162</f>
        <v>3</v>
      </c>
      <c r="D165" s="19">
        <f t="shared" si="29"/>
        <v>266</v>
      </c>
      <c r="E165" s="122">
        <f t="shared" si="29"/>
        <v>0</v>
      </c>
      <c r="F165" s="235">
        <f>+SUM(B165:E165)</f>
        <v>1225</v>
      </c>
      <c r="G165" s="25">
        <f>Q162</f>
        <v>479</v>
      </c>
      <c r="H165" s="116">
        <f>R162</f>
        <v>746</v>
      </c>
      <c r="I165" s="235">
        <f>+SUM(G165:H165)</f>
        <v>1225</v>
      </c>
      <c r="J165" s="34"/>
      <c r="M165" s="3">
        <v>1215</v>
      </c>
      <c r="N165" s="3">
        <v>3</v>
      </c>
      <c r="O165" s="3">
        <v>279</v>
      </c>
      <c r="P165" s="3">
        <v>0</v>
      </c>
      <c r="Q165" s="3">
        <v>622</v>
      </c>
      <c r="R165" s="3">
        <v>875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0.78040816326530615</v>
      </c>
      <c r="C166" s="29">
        <f>+IF($F$165=0,"",(C165/$F$165))</f>
        <v>2.4489795918367346E-3</v>
      </c>
      <c r="D166" s="29">
        <f t="shared" ref="D166:E166" si="30">+IF($F$165=0,"",(D165/$F$165))</f>
        <v>0.21714285714285714</v>
      </c>
      <c r="E166" s="119">
        <f t="shared" si="30"/>
        <v>0</v>
      </c>
      <c r="F166" s="236"/>
      <c r="G166" s="29">
        <f>+IF($I$165=0,"",(G165/$I$165))</f>
        <v>0.39102040816326533</v>
      </c>
      <c r="H166" s="119">
        <f>+IF($I$165=0,"",(H165/$I$165))</f>
        <v>0.60897959183673467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968</v>
      </c>
      <c r="C167" s="19">
        <f t="shared" ref="C167:E167" si="31">+N163</f>
        <v>2</v>
      </c>
      <c r="D167" s="19">
        <f t="shared" si="31"/>
        <v>276</v>
      </c>
      <c r="E167" s="122">
        <f t="shared" si="31"/>
        <v>0</v>
      </c>
      <c r="F167" s="235">
        <f>+SUM(B167:E167)</f>
        <v>1246</v>
      </c>
      <c r="G167" s="25">
        <f>Q163</f>
        <v>487</v>
      </c>
      <c r="H167" s="116">
        <f>R163</f>
        <v>759</v>
      </c>
      <c r="I167" s="235">
        <f>+SUM(G167:H167)</f>
        <v>1246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0.7768860353130016</v>
      </c>
      <c r="C168" s="29">
        <f>+IF($F$167=0,"",(C167/$F$167))</f>
        <v>1.6051364365971107E-3</v>
      </c>
      <c r="D168" s="29">
        <f>+IF($F$167=0,"",(D167/$F$167))</f>
        <v>0.22150882825040127</v>
      </c>
      <c r="E168" s="119">
        <f>+IF($F$167=0,"",(E167/$F$167))</f>
        <v>0</v>
      </c>
      <c r="F168" s="236"/>
      <c r="G168" s="29">
        <f>+IF($I$167=0,"",(G167/$I$167))</f>
        <v>0.39085072231139645</v>
      </c>
      <c r="H168" s="119">
        <f>+IF($I$167=0,"",(H167/$I$167))</f>
        <v>0.6091492776886035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1157</v>
      </c>
      <c r="C169" s="19">
        <f t="shared" ref="C169:E169" si="32">+N164</f>
        <v>2</v>
      </c>
      <c r="D169" s="19">
        <f t="shared" si="32"/>
        <v>276</v>
      </c>
      <c r="E169" s="122">
        <f t="shared" si="32"/>
        <v>0</v>
      </c>
      <c r="F169" s="235">
        <f>+SUM(B169:E169)</f>
        <v>1435</v>
      </c>
      <c r="G169" s="25">
        <f>Q164</f>
        <v>568</v>
      </c>
      <c r="H169" s="116">
        <f>R164</f>
        <v>867</v>
      </c>
      <c r="I169" s="277">
        <f>+SUM(G169:H169)</f>
        <v>1435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0.80627177700348429</v>
      </c>
      <c r="C170" s="29">
        <f>+IF($F$169=0,"",(C169/$F$169))</f>
        <v>1.3937282229965157E-3</v>
      </c>
      <c r="D170" s="29">
        <f>+IF($F$169=0,"",(D169/$F$169))</f>
        <v>0.19233449477351916</v>
      </c>
      <c r="E170" s="119">
        <f>+IF($F$169=0,"",(E169/$F$169))</f>
        <v>0</v>
      </c>
      <c r="F170" s="236"/>
      <c r="G170" s="29">
        <f>+IF($I$169=0,"",(G169/$I$169))</f>
        <v>0.39581881533101043</v>
      </c>
      <c r="H170" s="119">
        <f>+IF($I$169=0,"",(H169/$I$169))</f>
        <v>0.60418118466898951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1215</v>
      </c>
      <c r="C171" s="19">
        <f t="shared" ref="C171:E171" si="33">+N165</f>
        <v>3</v>
      </c>
      <c r="D171" s="19">
        <f t="shared" si="33"/>
        <v>279</v>
      </c>
      <c r="E171" s="122">
        <f t="shared" si="33"/>
        <v>0</v>
      </c>
      <c r="F171" s="259">
        <f>+SUM(B171:E171)</f>
        <v>1497</v>
      </c>
      <c r="G171" s="19">
        <f>Q165</f>
        <v>622</v>
      </c>
      <c r="H171" s="122">
        <f>R165</f>
        <v>875</v>
      </c>
      <c r="I171" s="259">
        <f>+SUM(G171:H171)</f>
        <v>1497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0.81162324649298601</v>
      </c>
      <c r="C172" s="127">
        <f t="shared" ref="C172:E172" si="34">+IF($F$171=0,"",(C171/$F$171))</f>
        <v>2.004008016032064E-3</v>
      </c>
      <c r="D172" s="127">
        <f t="shared" si="34"/>
        <v>0.18637274549098196</v>
      </c>
      <c r="E172" s="125">
        <f t="shared" si="34"/>
        <v>0</v>
      </c>
      <c r="F172" s="260"/>
      <c r="G172" s="127">
        <f>+IF($I$171=0,"",(G171/$I$171))</f>
        <v>0.41549766199064797</v>
      </c>
      <c r="H172" s="125">
        <f>+IF($I$171=0,"",(H171/$I$171))</f>
        <v>0.58450233800935203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201</v>
      </c>
      <c r="C178" s="19">
        <f t="shared" ref="C178:G178" si="35">+N178</f>
        <v>28</v>
      </c>
      <c r="D178" s="19">
        <f t="shared" si="35"/>
        <v>856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1085</v>
      </c>
      <c r="I178" s="21"/>
      <c r="J178" s="21"/>
      <c r="K178" s="3"/>
      <c r="L178" s="3"/>
      <c r="M178" s="3">
        <v>201</v>
      </c>
      <c r="N178" s="3">
        <v>28</v>
      </c>
      <c r="O178" s="43">
        <v>856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0.18525345622119815</v>
      </c>
      <c r="C179" s="30">
        <f t="shared" ref="C179:G179" si="36">+IF($H$178=0,"",(C178/$H$178))</f>
        <v>2.5806451612903226E-2</v>
      </c>
      <c r="D179" s="30">
        <f t="shared" si="36"/>
        <v>0.78894009216589867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222</v>
      </c>
      <c r="N179" s="3">
        <v>0</v>
      </c>
      <c r="O179" s="43">
        <v>823</v>
      </c>
      <c r="P179" s="43">
        <v>34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222</v>
      </c>
      <c r="C180" s="25">
        <f t="shared" ref="C180:G180" si="37">+N179</f>
        <v>0</v>
      </c>
      <c r="D180" s="25">
        <f t="shared" si="37"/>
        <v>823</v>
      </c>
      <c r="E180" s="25">
        <f t="shared" si="37"/>
        <v>34</v>
      </c>
      <c r="F180" s="25">
        <f t="shared" si="37"/>
        <v>0</v>
      </c>
      <c r="G180" s="116">
        <f t="shared" si="37"/>
        <v>0</v>
      </c>
      <c r="H180" s="235">
        <f>+SUM(B180:G180)</f>
        <v>1079</v>
      </c>
      <c r="I180" s="20"/>
      <c r="J180" s="20"/>
      <c r="K180" s="3"/>
      <c r="L180" s="3"/>
      <c r="M180" s="3">
        <v>220</v>
      </c>
      <c r="N180" s="3">
        <v>0</v>
      </c>
      <c r="O180" s="43">
        <v>894</v>
      </c>
      <c r="P180" s="43">
        <v>36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0.20574606116774791</v>
      </c>
      <c r="C181" s="29">
        <f t="shared" ref="C181:G181" si="38">+IF($H$180=0,"",(C180/$H$180))</f>
        <v>0</v>
      </c>
      <c r="D181" s="29">
        <f t="shared" si="38"/>
        <v>0.76274328081556997</v>
      </c>
      <c r="E181" s="29">
        <f t="shared" si="38"/>
        <v>3.1510658016682111E-2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219</v>
      </c>
      <c r="N181" s="3">
        <v>0</v>
      </c>
      <c r="O181" s="43">
        <v>956</v>
      </c>
      <c r="P181" s="43">
        <v>50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220</v>
      </c>
      <c r="C182" s="25">
        <f t="shared" ref="C182:G182" si="39">+N180</f>
        <v>0</v>
      </c>
      <c r="D182" s="25">
        <f t="shared" si="39"/>
        <v>894</v>
      </c>
      <c r="E182" s="25">
        <f t="shared" si="39"/>
        <v>36</v>
      </c>
      <c r="F182" s="25">
        <f t="shared" si="39"/>
        <v>0</v>
      </c>
      <c r="G182" s="116">
        <f t="shared" si="39"/>
        <v>0</v>
      </c>
      <c r="H182" s="235">
        <f>+SUM(B182:G182)</f>
        <v>1150</v>
      </c>
      <c r="I182" s="20"/>
      <c r="J182" s="20"/>
      <c r="K182" s="3"/>
      <c r="L182" s="3"/>
      <c r="M182" s="3">
        <v>217</v>
      </c>
      <c r="N182" s="3">
        <v>0</v>
      </c>
      <c r="O182" s="43">
        <v>967</v>
      </c>
      <c r="P182" s="43">
        <v>61</v>
      </c>
      <c r="Q182" s="43">
        <v>1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0.19130434782608696</v>
      </c>
      <c r="C183" s="29">
        <f t="shared" ref="C183:G183" si="40">+IF($H$182=0,"",(C182/$H$182))</f>
        <v>0</v>
      </c>
      <c r="D183" s="29">
        <f t="shared" si="40"/>
        <v>0.77739130434782611</v>
      </c>
      <c r="E183" s="29">
        <f t="shared" si="40"/>
        <v>3.1304347826086959E-2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215</v>
      </c>
      <c r="N183" s="3">
        <v>0</v>
      </c>
      <c r="O183" s="43">
        <v>1156</v>
      </c>
      <c r="P183" s="43">
        <v>63</v>
      </c>
      <c r="Q183" s="43">
        <v>1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219</v>
      </c>
      <c r="C184" s="25">
        <f t="shared" ref="C184:G184" si="41">+N181</f>
        <v>0</v>
      </c>
      <c r="D184" s="25">
        <f t="shared" si="41"/>
        <v>956</v>
      </c>
      <c r="E184" s="25">
        <f t="shared" si="41"/>
        <v>50</v>
      </c>
      <c r="F184" s="25">
        <f t="shared" si="41"/>
        <v>0</v>
      </c>
      <c r="G184" s="116">
        <f t="shared" si="41"/>
        <v>0</v>
      </c>
      <c r="H184" s="235">
        <f>+SUM(B184:G184)</f>
        <v>1225</v>
      </c>
      <c r="I184" s="20"/>
      <c r="J184" s="20"/>
      <c r="K184" s="20"/>
      <c r="L184" s="20"/>
      <c r="M184" s="3">
        <v>213</v>
      </c>
      <c r="N184" s="3">
        <v>0</v>
      </c>
      <c r="O184" s="43">
        <v>1214</v>
      </c>
      <c r="P184" s="43">
        <v>69</v>
      </c>
      <c r="Q184" s="43">
        <v>1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0.17877551020408164</v>
      </c>
      <c r="C185" s="29">
        <f t="shared" ref="C185:G185" si="42">+IF($H$184=0,"",(C184/$H$184))</f>
        <v>0</v>
      </c>
      <c r="D185" s="29">
        <f t="shared" si="42"/>
        <v>0.78040816326530615</v>
      </c>
      <c r="E185" s="29">
        <f t="shared" si="42"/>
        <v>4.0816326530612242E-2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217</v>
      </c>
      <c r="C186" s="25">
        <f t="shared" ref="C186:G186" si="43">N182</f>
        <v>0</v>
      </c>
      <c r="D186" s="25">
        <f t="shared" si="43"/>
        <v>967</v>
      </c>
      <c r="E186" s="25">
        <f t="shared" si="43"/>
        <v>61</v>
      </c>
      <c r="F186" s="25">
        <f t="shared" si="43"/>
        <v>1</v>
      </c>
      <c r="G186" s="116">
        <f t="shared" si="43"/>
        <v>0</v>
      </c>
      <c r="H186" s="235">
        <f>+SUM(B186:G186)</f>
        <v>1246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0.17415730337078653</v>
      </c>
      <c r="C187" s="29">
        <f t="shared" si="44"/>
        <v>0</v>
      </c>
      <c r="D187" s="29">
        <f t="shared" si="44"/>
        <v>0.77608346709470299</v>
      </c>
      <c r="E187" s="29">
        <f t="shared" si="44"/>
        <v>4.8956661316211875E-2</v>
      </c>
      <c r="F187" s="29">
        <f t="shared" si="44"/>
        <v>8.0256821829855537E-4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215</v>
      </c>
      <c r="C188" s="25">
        <f t="shared" ref="C188:G188" si="45">N183</f>
        <v>0</v>
      </c>
      <c r="D188" s="25">
        <f t="shared" si="45"/>
        <v>1156</v>
      </c>
      <c r="E188" s="25">
        <f t="shared" si="45"/>
        <v>63</v>
      </c>
      <c r="F188" s="25">
        <f t="shared" si="45"/>
        <v>1</v>
      </c>
      <c r="G188" s="116">
        <f t="shared" si="45"/>
        <v>0</v>
      </c>
      <c r="H188" s="235">
        <f>+SUM(B188:G188)</f>
        <v>1435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0.14982578397212543</v>
      </c>
      <c r="C189" s="29">
        <f t="shared" si="46"/>
        <v>0</v>
      </c>
      <c r="D189" s="29">
        <f t="shared" si="46"/>
        <v>0.80557491289198602</v>
      </c>
      <c r="E189" s="29">
        <f t="shared" si="46"/>
        <v>4.3902439024390241E-2</v>
      </c>
      <c r="F189" s="29">
        <f t="shared" si="46"/>
        <v>6.9686411149825784E-4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213</v>
      </c>
      <c r="C190" s="25">
        <f t="shared" ref="C190:G190" si="47">N184</f>
        <v>0</v>
      </c>
      <c r="D190" s="25">
        <f t="shared" si="47"/>
        <v>1214</v>
      </c>
      <c r="E190" s="25">
        <f t="shared" si="47"/>
        <v>69</v>
      </c>
      <c r="F190" s="25">
        <f t="shared" si="47"/>
        <v>1</v>
      </c>
      <c r="G190" s="116">
        <f t="shared" si="47"/>
        <v>0</v>
      </c>
      <c r="H190" s="235">
        <f>+SUM(B190:G190)</f>
        <v>1497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0.14228456913827656</v>
      </c>
      <c r="C191" s="127">
        <f>+IF($H$190=0,"",(C190/$H$190))</f>
        <v>0</v>
      </c>
      <c r="D191" s="127">
        <f t="shared" ref="D191:G191" si="48">+IF($H$190=0,"",(D190/$H$190))</f>
        <v>0.81095524382097528</v>
      </c>
      <c r="E191" s="127">
        <f t="shared" si="48"/>
        <v>4.6092184368737472E-2</v>
      </c>
      <c r="F191" s="127">
        <f t="shared" si="48"/>
        <v>6.680026720106881E-4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81</v>
      </c>
      <c r="D196" s="64">
        <v>147</v>
      </c>
      <c r="E196" s="64">
        <v>296</v>
      </c>
      <c r="F196" s="64">
        <v>464</v>
      </c>
      <c r="G196" s="64">
        <v>315</v>
      </c>
      <c r="H196" s="65">
        <v>367</v>
      </c>
      <c r="I196" s="65">
        <v>229</v>
      </c>
      <c r="J196" s="66">
        <v>122</v>
      </c>
      <c r="K196" s="66">
        <v>45</v>
      </c>
      <c r="L196" s="66">
        <v>51</v>
      </c>
      <c r="M196" s="68">
        <v>128</v>
      </c>
      <c r="AK196" s="1"/>
    </row>
    <row r="197" spans="1:37" ht="18.75" x14ac:dyDescent="0.25">
      <c r="A197" s="233" t="s">
        <v>3</v>
      </c>
      <c r="B197" s="234"/>
      <c r="C197" s="69">
        <v>483</v>
      </c>
      <c r="D197" s="15">
        <v>486</v>
      </c>
      <c r="E197" s="15">
        <v>449</v>
      </c>
      <c r="F197" s="15">
        <v>719</v>
      </c>
      <c r="G197" s="15">
        <v>485</v>
      </c>
      <c r="H197" s="28">
        <v>570</v>
      </c>
      <c r="I197" s="28">
        <v>389</v>
      </c>
      <c r="J197" s="33">
        <v>293</v>
      </c>
      <c r="K197" s="33">
        <v>252</v>
      </c>
      <c r="L197" s="33">
        <v>380</v>
      </c>
      <c r="M197" s="70">
        <v>224</v>
      </c>
      <c r="AK197" s="1"/>
    </row>
    <row r="198" spans="1:37" ht="18.75" x14ac:dyDescent="0.25">
      <c r="A198" s="233" t="s">
        <v>4</v>
      </c>
      <c r="B198" s="234"/>
      <c r="C198" s="69">
        <v>2346</v>
      </c>
      <c r="D198" s="15">
        <v>2385</v>
      </c>
      <c r="E198" s="15">
        <v>2249</v>
      </c>
      <c r="F198" s="15">
        <v>3219</v>
      </c>
      <c r="G198" s="15">
        <v>2743</v>
      </c>
      <c r="H198" s="28">
        <v>3278</v>
      </c>
      <c r="I198" s="28">
        <v>2775</v>
      </c>
      <c r="J198" s="33">
        <v>2235</v>
      </c>
      <c r="K198" s="33">
        <v>2097</v>
      </c>
      <c r="L198" s="33">
        <v>2696</v>
      </c>
      <c r="M198" s="70">
        <v>2848</v>
      </c>
      <c r="AK198" s="1"/>
    </row>
    <row r="199" spans="1:37" ht="18.75" x14ac:dyDescent="0.25">
      <c r="A199" s="233" t="s">
        <v>5</v>
      </c>
      <c r="B199" s="234"/>
      <c r="C199" s="69">
        <v>320</v>
      </c>
      <c r="D199" s="15">
        <v>318</v>
      </c>
      <c r="E199" s="15">
        <v>279</v>
      </c>
      <c r="F199" s="15">
        <v>245</v>
      </c>
      <c r="G199" s="15">
        <v>118</v>
      </c>
      <c r="H199" s="28">
        <v>191</v>
      </c>
      <c r="I199" s="28">
        <v>281</v>
      </c>
      <c r="J199" s="33">
        <v>284</v>
      </c>
      <c r="K199" s="33">
        <v>334</v>
      </c>
      <c r="L199" s="33">
        <v>449</v>
      </c>
      <c r="M199" s="70">
        <v>329</v>
      </c>
      <c r="AK199" s="1"/>
    </row>
    <row r="200" spans="1:37" ht="18.75" x14ac:dyDescent="0.25">
      <c r="A200" s="233" t="s">
        <v>6</v>
      </c>
      <c r="B200" s="234"/>
      <c r="C200" s="69">
        <v>25</v>
      </c>
      <c r="D200" s="15">
        <v>43</v>
      </c>
      <c r="E200" s="15">
        <v>42</v>
      </c>
      <c r="F200" s="15">
        <v>29</v>
      </c>
      <c r="G200" s="15">
        <v>31</v>
      </c>
      <c r="H200" s="28">
        <v>68</v>
      </c>
      <c r="I200" s="28">
        <v>90</v>
      </c>
      <c r="J200" s="33">
        <v>49</v>
      </c>
      <c r="K200" s="33">
        <v>55</v>
      </c>
      <c r="L200" s="33">
        <v>134</v>
      </c>
      <c r="M200" s="70">
        <v>133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4</v>
      </c>
      <c r="I201" s="28">
        <v>14</v>
      </c>
      <c r="J201" s="33">
        <v>0</v>
      </c>
      <c r="K201" s="33">
        <v>0</v>
      </c>
      <c r="L201" s="33">
        <v>4</v>
      </c>
      <c r="M201" s="70">
        <v>6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3255</v>
      </c>
      <c r="D202" s="158">
        <f t="shared" si="49"/>
        <v>3379</v>
      </c>
      <c r="E202" s="158">
        <f t="shared" si="49"/>
        <v>3315</v>
      </c>
      <c r="F202" s="158">
        <f t="shared" si="49"/>
        <v>4676</v>
      </c>
      <c r="G202" s="158">
        <f t="shared" si="49"/>
        <v>3692</v>
      </c>
      <c r="H202" s="158">
        <f t="shared" si="49"/>
        <v>4478</v>
      </c>
      <c r="I202" s="158">
        <f t="shared" si="49"/>
        <v>3778</v>
      </c>
      <c r="J202" s="158">
        <f t="shared" si="49"/>
        <v>2983</v>
      </c>
      <c r="K202" s="158">
        <f t="shared" ref="K202:L202" si="50">+SUM(K196:K201)</f>
        <v>2783</v>
      </c>
      <c r="L202" s="158">
        <f t="shared" si="50"/>
        <v>3714</v>
      </c>
      <c r="M202" s="179">
        <f>+SUM(M196:M201)</f>
        <v>3668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107</v>
      </c>
      <c r="E207" s="217"/>
      <c r="F207" s="217" t="s">
        <v>108</v>
      </c>
      <c r="G207" s="217"/>
      <c r="H207" s="217" t="s">
        <v>109</v>
      </c>
      <c r="I207" s="217"/>
      <c r="J207" s="217" t="s">
        <v>110</v>
      </c>
      <c r="K207" s="217"/>
      <c r="L207" s="217" t="s">
        <v>111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0.60079051383399207</v>
      </c>
      <c r="E208" s="134"/>
      <c r="F208" s="186">
        <v>0.657258064516129</v>
      </c>
      <c r="G208" s="187"/>
      <c r="H208" s="186">
        <v>0.52592592592592591</v>
      </c>
      <c r="I208" s="186"/>
      <c r="J208" s="192">
        <v>0.43103448275862072</v>
      </c>
      <c r="K208" s="201"/>
      <c r="L208" s="186">
        <v>0.52173913043478259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0.70981210855949894</v>
      </c>
      <c r="E209" s="187"/>
      <c r="F209" s="186">
        <v>0.57829181494661919</v>
      </c>
      <c r="G209" s="187"/>
      <c r="H209" s="186">
        <v>0.60104986876640421</v>
      </c>
      <c r="I209" s="186"/>
      <c r="J209" s="194">
        <v>0.4425087108013937</v>
      </c>
      <c r="K209" s="202"/>
      <c r="L209" s="186">
        <v>0.42386831275720172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0.69427216344399856</v>
      </c>
      <c r="E210" s="187"/>
      <c r="F210" s="186">
        <v>0.69893129770992368</v>
      </c>
      <c r="G210" s="187"/>
      <c r="H210" s="186">
        <v>0.63182640144665458</v>
      </c>
      <c r="I210" s="186"/>
      <c r="J210" s="194">
        <v>0.48586810228802152</v>
      </c>
      <c r="K210" s="202"/>
      <c r="L210" s="186">
        <v>0.56910569105691056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0.90677966101694918</v>
      </c>
      <c r="E211" s="187"/>
      <c r="F211" s="186">
        <v>0.89673913043478259</v>
      </c>
      <c r="G211" s="187"/>
      <c r="H211" s="186">
        <v>0.89891696750902528</v>
      </c>
      <c r="I211" s="186"/>
      <c r="J211" s="194">
        <v>0.87096774193548387</v>
      </c>
      <c r="K211" s="202"/>
      <c r="L211" s="186">
        <v>0.875</v>
      </c>
      <c r="M211" s="188"/>
      <c r="N211" s="43"/>
      <c r="W211" s="20"/>
    </row>
    <row r="212" spans="1:37" ht="18.75" x14ac:dyDescent="0.25">
      <c r="A212" s="211" t="s">
        <v>113</v>
      </c>
      <c r="B212" s="212"/>
      <c r="C212" s="213"/>
      <c r="D212" s="186" t="s">
        <v>127</v>
      </c>
      <c r="E212" s="187"/>
      <c r="F212" s="186" t="s">
        <v>127</v>
      </c>
      <c r="G212" s="187"/>
      <c r="H212" s="186" t="s">
        <v>127</v>
      </c>
      <c r="I212" s="186"/>
      <c r="J212" s="194" t="s">
        <v>127</v>
      </c>
      <c r="K212" s="202"/>
      <c r="L212" s="186" t="s">
        <v>127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0.93548387096774188</v>
      </c>
      <c r="E213" s="187"/>
      <c r="F213" s="186">
        <v>1</v>
      </c>
      <c r="G213" s="187"/>
      <c r="H213" s="186">
        <v>0.92222222222222228</v>
      </c>
      <c r="I213" s="186"/>
      <c r="J213" s="194">
        <v>0.91836734693877553</v>
      </c>
      <c r="K213" s="202"/>
      <c r="L213" s="186">
        <v>0.87272727272727268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>
        <v>1</v>
      </c>
      <c r="E214" s="190"/>
      <c r="F214" s="189">
        <v>1</v>
      </c>
      <c r="G214" s="190"/>
      <c r="H214" s="189">
        <v>1</v>
      </c>
      <c r="I214" s="189"/>
      <c r="J214" s="203" t="s">
        <v>127</v>
      </c>
      <c r="K214" s="204"/>
      <c r="L214" s="189" t="s">
        <v>127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107</v>
      </c>
      <c r="E218" s="217"/>
      <c r="F218" s="217" t="s">
        <v>108</v>
      </c>
      <c r="G218" s="217"/>
      <c r="H218" s="217" t="s">
        <v>109</v>
      </c>
      <c r="I218" s="217"/>
      <c r="J218" s="217" t="s">
        <v>110</v>
      </c>
      <c r="K218" s="217"/>
      <c r="L218" s="217" t="s">
        <v>111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123</v>
      </c>
      <c r="E219" s="196"/>
      <c r="F219" s="195" t="s">
        <v>123</v>
      </c>
      <c r="G219" s="196"/>
      <c r="H219" s="195" t="s">
        <v>123</v>
      </c>
      <c r="I219" s="196"/>
      <c r="J219" s="195" t="s">
        <v>123</v>
      </c>
      <c r="K219" s="196"/>
      <c r="L219" s="195" t="s">
        <v>123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123</v>
      </c>
      <c r="E220" s="187"/>
      <c r="F220" s="193" t="s">
        <v>123</v>
      </c>
      <c r="G220" s="187"/>
      <c r="H220" s="193" t="s">
        <v>123</v>
      </c>
      <c r="I220" s="187"/>
      <c r="J220" s="193" t="s">
        <v>123</v>
      </c>
      <c r="K220" s="187"/>
      <c r="L220" s="193" t="s">
        <v>123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129</v>
      </c>
      <c r="E221" s="187"/>
      <c r="F221" s="193" t="s">
        <v>129</v>
      </c>
      <c r="G221" s="187"/>
      <c r="H221" s="193" t="s">
        <v>129</v>
      </c>
      <c r="I221" s="187"/>
      <c r="J221" s="193" t="s">
        <v>123</v>
      </c>
      <c r="K221" s="187"/>
      <c r="L221" s="193" t="s">
        <v>129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128</v>
      </c>
      <c r="E222" s="187"/>
      <c r="F222" s="193" t="s">
        <v>126</v>
      </c>
      <c r="G222" s="187"/>
      <c r="H222" s="193" t="s">
        <v>126</v>
      </c>
      <c r="I222" s="187"/>
      <c r="J222" s="193" t="s">
        <v>131</v>
      </c>
      <c r="K222" s="187"/>
      <c r="L222" s="193" t="s">
        <v>126</v>
      </c>
      <c r="M222" s="198"/>
      <c r="AK222" s="1"/>
    </row>
    <row r="223" spans="1:37" ht="18.75" x14ac:dyDescent="0.25">
      <c r="A223" s="241" t="s">
        <v>113</v>
      </c>
      <c r="B223" s="308"/>
      <c r="C223" s="308"/>
      <c r="D223" s="193" t="s">
        <v>127</v>
      </c>
      <c r="E223" s="187"/>
      <c r="F223" s="193" t="s">
        <v>127</v>
      </c>
      <c r="G223" s="187"/>
      <c r="H223" s="193" t="s">
        <v>127</v>
      </c>
      <c r="I223" s="187"/>
      <c r="J223" s="193" t="s">
        <v>127</v>
      </c>
      <c r="K223" s="187"/>
      <c r="L223" s="193" t="s">
        <v>127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133</v>
      </c>
      <c r="E224" s="187"/>
      <c r="F224" s="193" t="s">
        <v>133</v>
      </c>
      <c r="G224" s="187"/>
      <c r="H224" s="193" t="s">
        <v>125</v>
      </c>
      <c r="I224" s="187"/>
      <c r="J224" s="193" t="s">
        <v>128</v>
      </c>
      <c r="K224" s="187"/>
      <c r="L224" s="193" t="s">
        <v>130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134</v>
      </c>
      <c r="E225" s="190"/>
      <c r="F225" s="199" t="s">
        <v>135</v>
      </c>
      <c r="G225" s="190"/>
      <c r="H225" s="199" t="s">
        <v>136</v>
      </c>
      <c r="I225" s="190"/>
      <c r="J225" s="199" t="s">
        <v>127</v>
      </c>
      <c r="K225" s="190"/>
      <c r="L225" s="199" t="s">
        <v>127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83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105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2023-09-03T19:25:41Z</dcterms:modified>
</cp:coreProperties>
</file>