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Régimen Especial/"/>
    </mc:Choice>
  </mc:AlternateContent>
  <xr:revisionPtr revIDLastSave="0" documentId="8_{CF88AD27-499D-4B86-A7AC-4A9859C2D8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<sst xmlns="http://schemas.openxmlformats.org/spreadsheetml/2006/main" count="269" uniqueCount="126">
  <si>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</si>
  <si>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</si>
  <si>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</si>
  <si>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</si>
  <si>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</si>
  <si>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</si>
  <si>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</si>
  <si>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</si>
  <si>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</si>
  <si>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</si>
  <si>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</si>
  <si>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</si>
  <si>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</si>
  <si>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</si>
  <si>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</si>
  <si>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</si>
  <si>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</si>
  <si>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</si>
  <si>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</si>
  <si>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</si>
  <si>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</si>
  <si>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</si>
  <si>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</si>
  <si>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</si>
  <si>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</si>
  <si>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</si>
  <si>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</si>
  <si>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</si>
  <si>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</si>
  <si>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</si>
  <si>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</si>
  <si>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</si>
  <si>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</si>
  <si>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</si>
  <si>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</si>
  <si>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</si>
  <si>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</si>
  <si>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</si>
  <si>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</si>
  <si>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</si>
  <si>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</si>
  <si>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</si>
  <si>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</si>
  <si>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</si>
  <si>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</si>
  <si>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</si>
  <si>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</si>
  <si>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</si>
  <si>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</si>
  <si>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</si>
  <si>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</si>
  <si>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</si>
  <si>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</si>
  <si>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</si>
  <si>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</si>
  <si>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</si>
  <si>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</si>
  <si>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</si>
  <si>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</si>
  <si>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</si>
  <si>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</si>
  <si>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</si>
  <si>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</si>
  <si>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</si>
  <si>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</si>
  <si>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</si>
  <si>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</si>
  <si>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</si>
  <si>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</si>
  <si>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</si>
  <si>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</si>
  <si>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</si>
  <si>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</si>
  <si>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</si>
  <si>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</si>
  <si>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</si>
  <si>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</si>
  <si>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</si>
  <si>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</si>
  <si>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</si>
  <si>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</si>
  <si>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</si>
  <si>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</si>
  <si>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</si>
  <si>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</si>
  <si>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</si>
  <si>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</si>
  <si>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</si>
  <si>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</si>
  <si>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</si>
  <si>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</si>
  <si>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</si>
  <si>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</si>
  <si>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</si>
  <si>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</si>
  <si>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</si>
  <si>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</si>
  <si>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</si>
  <si>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</si>
  <si>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</si>
  <si>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</si>
  <si>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</si>
  <si>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</si>
  <si>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</si>
  <si>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</si>
  <si>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</si>
  <si>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</si>
  <si>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</si>
  <si>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</si>
  <si>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</si>
  <si>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</si>
  <si>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</si>
  <si>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</si>
  <si>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</si>
  <si>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</si>
  <si>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</si>
  <si>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</si>
  <si>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</si>
  <si>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</si>
  <si>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</si>
  <si>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</si>
  <si>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</si>
  <si>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SI</t>
  </si>
  <si>
    <t>DIRECCION NACIONAL DE ESCUELAS</t>
  </si>
  <si>
    <t>RE</t>
  </si>
  <si>
    <t>I.U/E.T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</si>
</sst>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DIRECCION NACIONAL DE ESCUELAS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123</v>
      </c>
      <c r="B11" s="3" t="s">
        <v>124</v>
      </c>
      <c r="C11" s="3" t="s">
        <v>125</v>
      </c>
      <c r="D11" s="3">
        <v>1</v>
      </c>
      <c r="E11" s="3" t="s">
        <v>122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RÉGIMEN ESPECIAL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DIRECCION NACIONAL DE ESCUELAS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7275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6899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376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39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17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7.2009291521486649E-2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6153</v>
      </c>
      <c r="D32" s="56">
        <v>4156</v>
      </c>
      <c r="E32" s="56">
        <v>5984</v>
      </c>
      <c r="F32" s="56">
        <v>2570</v>
      </c>
      <c r="G32" s="56">
        <v>4691</v>
      </c>
      <c r="H32" s="57">
        <v>3569</v>
      </c>
      <c r="I32" s="57">
        <v>3570</v>
      </c>
      <c r="J32" s="58">
        <v>8371</v>
      </c>
      <c r="K32" s="58">
        <v>8263</v>
      </c>
      <c r="L32" s="58">
        <v>10864</v>
      </c>
      <c r="M32" s="61">
        <v>6899</v>
      </c>
    </row>
    <row r="33" spans="1:14" ht="18.75" x14ac:dyDescent="0.25">
      <c r="A33" s="245" t="s">
        <v>24</v>
      </c>
      <c r="B33" s="246"/>
      <c r="C33" s="60">
        <v>325</v>
      </c>
      <c r="D33" s="12">
        <v>91</v>
      </c>
      <c r="E33" s="12">
        <v>110</v>
      </c>
      <c r="F33" s="12">
        <v>0</v>
      </c>
      <c r="G33" s="12">
        <v>247</v>
      </c>
      <c r="H33" s="27">
        <v>253</v>
      </c>
      <c r="I33" s="27">
        <v>199</v>
      </c>
      <c r="J33" s="32">
        <v>419</v>
      </c>
      <c r="K33" s="32">
        <v>478</v>
      </c>
      <c r="L33" s="32">
        <v>564</v>
      </c>
      <c r="M33" s="62">
        <v>376</v>
      </c>
    </row>
    <row r="34" spans="1:14" ht="19.5" thickBot="1" x14ac:dyDescent="0.3">
      <c r="A34" s="249" t="s">
        <v>8</v>
      </c>
      <c r="B34" s="250"/>
      <c r="C34" s="171">
        <f>+SUM(C32:C33)</f>
        <v>6478</v>
      </c>
      <c r="D34" s="172">
        <f t="shared" ref="D34:H34" si="0">+SUM(D32:D33)</f>
        <v>4247</v>
      </c>
      <c r="E34" s="172">
        <f t="shared" si="0"/>
        <v>6094</v>
      </c>
      <c r="F34" s="172">
        <f t="shared" si="0"/>
        <v>2570</v>
      </c>
      <c r="G34" s="172">
        <f t="shared" si="0"/>
        <v>4938</v>
      </c>
      <c r="H34" s="175">
        <f t="shared" si="0"/>
        <v>3822</v>
      </c>
      <c r="I34" s="175">
        <f>+SUM(I32:I33)</f>
        <v>3769</v>
      </c>
      <c r="J34" s="166">
        <f>+SUM(J32:J33)</f>
        <v>8790</v>
      </c>
      <c r="K34" s="166">
        <f>+SUM(K32:K33)</f>
        <v>8741</v>
      </c>
      <c r="L34" s="166">
        <f>+SUM(L32:L33)</f>
        <v>11428</v>
      </c>
      <c r="M34" s="167">
        <f>+SUM(M32:M33)</f>
        <v>7275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5772</v>
      </c>
      <c r="D39" s="64">
        <v>4141</v>
      </c>
      <c r="E39" s="64">
        <v>5900</v>
      </c>
      <c r="F39" s="64">
        <v>2570</v>
      </c>
      <c r="G39" s="64">
        <v>4534</v>
      </c>
      <c r="H39" s="65">
        <v>3175</v>
      </c>
      <c r="I39" s="65">
        <v>2964</v>
      </c>
      <c r="J39" s="66">
        <v>6974</v>
      </c>
      <c r="K39" s="66">
        <v>7179</v>
      </c>
      <c r="L39" s="66">
        <v>9572</v>
      </c>
      <c r="M39" s="68">
        <v>6166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15</v>
      </c>
      <c r="E40" s="15">
        <v>84</v>
      </c>
      <c r="F40" s="15">
        <v>0</v>
      </c>
      <c r="G40" s="15">
        <v>0</v>
      </c>
      <c r="H40" s="28">
        <v>34</v>
      </c>
      <c r="I40" s="28">
        <v>65</v>
      </c>
      <c r="J40" s="33">
        <v>404</v>
      </c>
      <c r="K40" s="33">
        <v>195</v>
      </c>
      <c r="L40" s="33">
        <v>483</v>
      </c>
      <c r="M40" s="70">
        <v>20</v>
      </c>
      <c r="N40" s="42"/>
    </row>
    <row r="41" spans="1:14" ht="18.75" x14ac:dyDescent="0.25">
      <c r="A41" s="233" t="s">
        <v>4</v>
      </c>
      <c r="B41" s="234"/>
      <c r="C41" s="69">
        <v>381</v>
      </c>
      <c r="D41" s="15">
        <v>0</v>
      </c>
      <c r="E41" s="15">
        <v>0</v>
      </c>
      <c r="F41" s="15">
        <v>0</v>
      </c>
      <c r="G41" s="15">
        <v>157</v>
      </c>
      <c r="H41" s="28">
        <v>360</v>
      </c>
      <c r="I41" s="28">
        <v>541</v>
      </c>
      <c r="J41" s="33">
        <v>993</v>
      </c>
      <c r="K41" s="33">
        <v>889</v>
      </c>
      <c r="L41" s="33">
        <v>809</v>
      </c>
      <c r="M41" s="70">
        <v>713</v>
      </c>
      <c r="N41" s="42"/>
    </row>
    <row r="42" spans="1:14" ht="18.75" x14ac:dyDescent="0.25">
      <c r="A42" s="233" t="s">
        <v>5</v>
      </c>
      <c r="B42" s="234"/>
      <c r="C42" s="69">
        <v>285</v>
      </c>
      <c r="D42" s="15">
        <v>91</v>
      </c>
      <c r="E42" s="15">
        <v>90</v>
      </c>
      <c r="F42" s="15">
        <v>0</v>
      </c>
      <c r="G42" s="15">
        <v>247</v>
      </c>
      <c r="H42" s="28">
        <v>253</v>
      </c>
      <c r="I42" s="28">
        <v>199</v>
      </c>
      <c r="J42" s="33">
        <v>333</v>
      </c>
      <c r="K42" s="33">
        <v>283</v>
      </c>
      <c r="L42" s="33">
        <v>317</v>
      </c>
      <c r="M42" s="70">
        <v>248</v>
      </c>
      <c r="N42" s="42"/>
    </row>
    <row r="43" spans="1:14" ht="18.75" x14ac:dyDescent="0.25">
      <c r="A43" s="233" t="s">
        <v>6</v>
      </c>
      <c r="B43" s="234"/>
      <c r="C43" s="69">
        <v>40</v>
      </c>
      <c r="D43" s="15">
        <v>0</v>
      </c>
      <c r="E43" s="15">
        <v>20</v>
      </c>
      <c r="F43" s="15">
        <v>0</v>
      </c>
      <c r="G43" s="15">
        <v>0</v>
      </c>
      <c r="H43" s="28">
        <v>0</v>
      </c>
      <c r="I43" s="28">
        <v>0</v>
      </c>
      <c r="J43" s="33">
        <v>86</v>
      </c>
      <c r="K43" s="33">
        <v>195</v>
      </c>
      <c r="L43" s="33">
        <v>247</v>
      </c>
      <c r="M43" s="70">
        <v>128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6478</v>
      </c>
      <c r="D45" s="172">
        <f t="shared" ref="D45:I45" si="1">+SUM(D39:D44)</f>
        <v>4247</v>
      </c>
      <c r="E45" s="172">
        <f t="shared" si="1"/>
        <v>6094</v>
      </c>
      <c r="F45" s="172">
        <f t="shared" si="1"/>
        <v>2570</v>
      </c>
      <c r="G45" s="172">
        <f t="shared" si="1"/>
        <v>4938</v>
      </c>
      <c r="H45" s="175">
        <f t="shared" si="1"/>
        <v>3822</v>
      </c>
      <c r="I45" s="175">
        <f t="shared" si="1"/>
        <v>3769</v>
      </c>
      <c r="J45" s="166">
        <f>+SUM(J39:J44)</f>
        <v>8790</v>
      </c>
      <c r="K45" s="166">
        <f>+SUM(K39:K44)</f>
        <v>8741</v>
      </c>
      <c r="L45" s="166">
        <f>+SUM(L39:L44)</f>
        <v>11428</v>
      </c>
      <c r="M45" s="167">
        <f>+SUM(M39:M44)</f>
        <v>7275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12</v>
      </c>
      <c r="E50" s="64">
        <v>16</v>
      </c>
      <c r="F50" s="64">
        <v>0</v>
      </c>
      <c r="G50" s="64">
        <v>0</v>
      </c>
      <c r="H50" s="65">
        <v>23</v>
      </c>
      <c r="I50" s="65">
        <v>15</v>
      </c>
      <c r="J50" s="66">
        <v>66</v>
      </c>
      <c r="K50" s="66">
        <v>48</v>
      </c>
      <c r="L50" s="66">
        <v>0</v>
      </c>
      <c r="M50" s="68">
        <v>32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70</v>
      </c>
      <c r="K52" s="33">
        <v>68</v>
      </c>
      <c r="L52" s="33">
        <v>25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6158</v>
      </c>
      <c r="D54" s="15">
        <v>4235</v>
      </c>
      <c r="E54" s="15">
        <v>6060</v>
      </c>
      <c r="F54" s="15">
        <v>2570</v>
      </c>
      <c r="G54" s="15">
        <v>4767</v>
      </c>
      <c r="H54" s="28">
        <v>3418</v>
      </c>
      <c r="I54" s="28">
        <v>3148</v>
      </c>
      <c r="J54" s="33">
        <v>7479</v>
      </c>
      <c r="K54" s="33">
        <v>7552</v>
      </c>
      <c r="L54" s="33">
        <v>10293</v>
      </c>
      <c r="M54" s="70">
        <v>6421</v>
      </c>
    </row>
    <row r="55" spans="1:13" ht="18.75" x14ac:dyDescent="0.25">
      <c r="A55" s="279" t="s">
        <v>59</v>
      </c>
      <c r="B55" s="280"/>
      <c r="C55" s="69">
        <v>285</v>
      </c>
      <c r="D55" s="15">
        <v>0</v>
      </c>
      <c r="E55" s="15">
        <v>18</v>
      </c>
      <c r="F55" s="15">
        <v>0</v>
      </c>
      <c r="G55" s="15">
        <v>157</v>
      </c>
      <c r="H55" s="28">
        <v>336</v>
      </c>
      <c r="I55" s="28">
        <v>541</v>
      </c>
      <c r="J55" s="33">
        <v>910</v>
      </c>
      <c r="K55" s="33">
        <v>845</v>
      </c>
      <c r="L55" s="33">
        <v>837</v>
      </c>
      <c r="M55" s="70">
        <v>713</v>
      </c>
    </row>
    <row r="56" spans="1:13" ht="18.75" x14ac:dyDescent="0.25">
      <c r="A56" s="279" t="s">
        <v>49</v>
      </c>
      <c r="B56" s="280"/>
      <c r="C56" s="69">
        <v>35</v>
      </c>
      <c r="D56" s="15">
        <v>0</v>
      </c>
      <c r="E56" s="15">
        <v>0</v>
      </c>
      <c r="F56" s="15">
        <v>0</v>
      </c>
      <c r="G56" s="15">
        <v>14</v>
      </c>
      <c r="H56" s="28">
        <v>45</v>
      </c>
      <c r="I56" s="28">
        <v>65</v>
      </c>
      <c r="J56" s="33">
        <v>265</v>
      </c>
      <c r="K56" s="33">
        <v>228</v>
      </c>
      <c r="L56" s="33">
        <v>110</v>
      </c>
      <c r="M56" s="70">
        <v>19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163</v>
      </c>
      <c r="M58" s="74">
        <v>90</v>
      </c>
    </row>
    <row r="59" spans="1:13" ht="19.5" thickBot="1" x14ac:dyDescent="0.3">
      <c r="A59" s="249" t="s">
        <v>8</v>
      </c>
      <c r="B59" s="250"/>
      <c r="C59" s="174">
        <f>+SUM(C50:C58)</f>
        <v>6478</v>
      </c>
      <c r="D59" s="172">
        <f>+SUM(D50:D58)</f>
        <v>4247</v>
      </c>
      <c r="E59" s="172">
        <f t="shared" ref="E59:L59" si="2">+SUM(E50:E58)</f>
        <v>6094</v>
      </c>
      <c r="F59" s="172">
        <f t="shared" si="2"/>
        <v>2570</v>
      </c>
      <c r="G59" s="172">
        <f t="shared" si="2"/>
        <v>4938</v>
      </c>
      <c r="H59" s="172">
        <f t="shared" si="2"/>
        <v>3822</v>
      </c>
      <c r="I59" s="172">
        <f t="shared" si="2"/>
        <v>3769</v>
      </c>
      <c r="J59" s="172">
        <f t="shared" si="2"/>
        <v>8790</v>
      </c>
      <c r="K59" s="172">
        <f t="shared" si="2"/>
        <v>8741</v>
      </c>
      <c r="L59" s="172">
        <f t="shared" si="2"/>
        <v>11428</v>
      </c>
      <c r="M59" s="167">
        <f>+SUM(M50:M58)</f>
        <v>7275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70</v>
      </c>
      <c r="K65" s="32">
        <v>68</v>
      </c>
      <c r="L65" s="32">
        <v>25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2507</v>
      </c>
      <c r="H66" s="33">
        <v>1090</v>
      </c>
      <c r="I66" s="33">
        <v>1146</v>
      </c>
      <c r="J66" s="33">
        <v>3064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312</v>
      </c>
      <c r="I67" s="33">
        <v>60</v>
      </c>
      <c r="J67" s="33">
        <v>1018</v>
      </c>
      <c r="K67" s="32">
        <v>171</v>
      </c>
      <c r="L67" s="32">
        <v>407</v>
      </c>
      <c r="M67" s="62">
        <v>109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157</v>
      </c>
      <c r="H68" s="33">
        <v>352</v>
      </c>
      <c r="I68" s="33">
        <v>602</v>
      </c>
      <c r="J68" s="33">
        <v>1117</v>
      </c>
      <c r="K68" s="32">
        <v>878</v>
      </c>
      <c r="L68" s="32">
        <v>1208</v>
      </c>
      <c r="M68" s="62">
        <v>808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14</v>
      </c>
      <c r="H70" s="33">
        <v>11</v>
      </c>
      <c r="I70" s="33">
        <v>0</v>
      </c>
      <c r="J70" s="33">
        <v>54</v>
      </c>
      <c r="K70" s="32">
        <v>77</v>
      </c>
      <c r="L70" s="32">
        <v>40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34</v>
      </c>
      <c r="I71" s="33">
        <v>65</v>
      </c>
      <c r="J71" s="33">
        <v>225</v>
      </c>
      <c r="K71" s="32">
        <v>174</v>
      </c>
      <c r="L71" s="32">
        <v>153</v>
      </c>
      <c r="M71" s="62">
        <v>19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23</v>
      </c>
      <c r="I72" s="33">
        <v>15</v>
      </c>
      <c r="J72" s="33">
        <v>66</v>
      </c>
      <c r="K72" s="32">
        <v>48</v>
      </c>
      <c r="L72" s="32">
        <v>0</v>
      </c>
      <c r="M72" s="62">
        <v>32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2260</v>
      </c>
      <c r="H74" s="33">
        <v>2000</v>
      </c>
      <c r="I74" s="33">
        <v>1881</v>
      </c>
      <c r="J74" s="33">
        <v>3176</v>
      </c>
      <c r="K74" s="32">
        <v>7325</v>
      </c>
      <c r="L74" s="32">
        <v>9595</v>
      </c>
      <c r="M74" s="62">
        <v>6307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4938</v>
      </c>
      <c r="H76" s="172">
        <f t="shared" si="3"/>
        <v>3822</v>
      </c>
      <c r="I76" s="172">
        <f t="shared" ref="I76:M76" si="4">+SUM(I64:I75)</f>
        <v>3769</v>
      </c>
      <c r="J76" s="172">
        <f t="shared" si="4"/>
        <v>8790</v>
      </c>
      <c r="K76" s="172">
        <f t="shared" si="4"/>
        <v>8741</v>
      </c>
      <c r="L76" s="172">
        <f t="shared" si="4"/>
        <v>11428</v>
      </c>
      <c r="M76" s="173">
        <f t="shared" si="4"/>
        <v>7275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5255</v>
      </c>
      <c r="D82" s="84">
        <v>4182</v>
      </c>
      <c r="E82" s="84">
        <v>5898</v>
      </c>
      <c r="F82" s="84">
        <v>2570</v>
      </c>
      <c r="G82" s="84">
        <v>4938</v>
      </c>
      <c r="H82" s="85">
        <v>3798</v>
      </c>
      <c r="I82" s="85">
        <v>3769</v>
      </c>
      <c r="J82" s="85">
        <v>7946</v>
      </c>
      <c r="K82" s="86">
        <v>8654</v>
      </c>
      <c r="L82" s="86">
        <v>10822</v>
      </c>
      <c r="M82" s="87">
        <v>7273</v>
      </c>
    </row>
    <row r="83" spans="1:13" ht="18.75" x14ac:dyDescent="0.25">
      <c r="A83" s="233" t="s">
        <v>31</v>
      </c>
      <c r="B83" s="234"/>
      <c r="C83" s="63">
        <v>1223</v>
      </c>
      <c r="D83" s="15">
        <v>65</v>
      </c>
      <c r="E83" s="15">
        <v>196</v>
      </c>
      <c r="F83" s="15">
        <v>0</v>
      </c>
      <c r="G83" s="15">
        <v>0</v>
      </c>
      <c r="H83" s="28">
        <v>0</v>
      </c>
      <c r="I83" s="28">
        <v>0</v>
      </c>
      <c r="J83" s="28">
        <v>711</v>
      </c>
      <c r="K83" s="32">
        <v>19</v>
      </c>
      <c r="L83" s="32">
        <v>581</v>
      </c>
      <c r="M83" s="88">
        <v>2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24</v>
      </c>
      <c r="I84" s="28">
        <v>0</v>
      </c>
      <c r="J84" s="28">
        <v>133</v>
      </c>
      <c r="K84" s="32">
        <v>68</v>
      </c>
      <c r="L84" s="32">
        <v>25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6478</v>
      </c>
      <c r="D87" s="164">
        <f t="shared" ref="D87:H87" si="5">+SUM(D82:D86)</f>
        <v>4247</v>
      </c>
      <c r="E87" s="164">
        <f t="shared" si="5"/>
        <v>6094</v>
      </c>
      <c r="F87" s="164">
        <f t="shared" si="5"/>
        <v>2570</v>
      </c>
      <c r="G87" s="164">
        <f t="shared" si="5"/>
        <v>4938</v>
      </c>
      <c r="H87" s="165">
        <f t="shared" si="5"/>
        <v>3822</v>
      </c>
      <c r="I87" s="165">
        <f>+SUM(I82:I86)</f>
        <v>3769</v>
      </c>
      <c r="J87" s="165">
        <f>+SUM(J82:J86)</f>
        <v>8790</v>
      </c>
      <c r="K87" s="166">
        <f>+SUM(K82:K86)</f>
        <v>8741</v>
      </c>
      <c r="L87" s="166">
        <f>+SUM(L82:L86)</f>
        <v>11428</v>
      </c>
      <c r="M87" s="167">
        <f>+SUM(M82:M86)</f>
        <v>7275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5342</v>
      </c>
      <c r="D93" s="91">
        <v>3333</v>
      </c>
      <c r="E93" s="91">
        <v>5434</v>
      </c>
      <c r="F93" s="91">
        <v>1865</v>
      </c>
      <c r="G93" s="91">
        <v>4207</v>
      </c>
      <c r="H93" s="92">
        <v>3221</v>
      </c>
      <c r="I93" s="92">
        <v>2764</v>
      </c>
      <c r="J93" s="86">
        <v>6605</v>
      </c>
      <c r="K93" s="86">
        <v>6943</v>
      </c>
      <c r="L93" s="86">
        <v>7532</v>
      </c>
      <c r="M93" s="87">
        <v>4970</v>
      </c>
    </row>
    <row r="94" spans="1:13" ht="18.75" x14ac:dyDescent="0.25">
      <c r="A94" s="245" t="s">
        <v>35</v>
      </c>
      <c r="B94" s="246"/>
      <c r="C94" s="63">
        <v>1136</v>
      </c>
      <c r="D94" s="15">
        <v>914</v>
      </c>
      <c r="E94" s="15">
        <v>660</v>
      </c>
      <c r="F94" s="15">
        <v>705</v>
      </c>
      <c r="G94" s="15">
        <v>731</v>
      </c>
      <c r="H94" s="28">
        <v>601</v>
      </c>
      <c r="I94" s="28">
        <v>1005</v>
      </c>
      <c r="J94" s="28">
        <v>2185</v>
      </c>
      <c r="K94" s="32">
        <v>1798</v>
      </c>
      <c r="L94" s="32">
        <v>3896</v>
      </c>
      <c r="M94" s="88">
        <v>2305</v>
      </c>
    </row>
    <row r="95" spans="1:13" ht="19.5" thickBot="1" x14ac:dyDescent="0.3">
      <c r="A95" s="249" t="s">
        <v>8</v>
      </c>
      <c r="B95" s="250"/>
      <c r="C95" s="158">
        <f>+SUM(C93:C94)</f>
        <v>6478</v>
      </c>
      <c r="D95" s="164">
        <f t="shared" ref="D95:M95" si="6">+SUM(D93:D94)</f>
        <v>4247</v>
      </c>
      <c r="E95" s="164">
        <f t="shared" si="6"/>
        <v>6094</v>
      </c>
      <c r="F95" s="164">
        <f t="shared" si="6"/>
        <v>2570</v>
      </c>
      <c r="G95" s="164">
        <f t="shared" si="6"/>
        <v>4938</v>
      </c>
      <c r="H95" s="165">
        <f t="shared" si="6"/>
        <v>3822</v>
      </c>
      <c r="I95" s="165">
        <f t="shared" si="6"/>
        <v>3769</v>
      </c>
      <c r="J95" s="165">
        <f t="shared" si="6"/>
        <v>8790</v>
      </c>
      <c r="K95" s="166">
        <f t="shared" si="6"/>
        <v>8741</v>
      </c>
      <c r="L95" s="166">
        <f t="shared" si="6"/>
        <v>11428</v>
      </c>
      <c r="M95" s="167">
        <f t="shared" si="6"/>
        <v>7275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1.1044417767106842E-2</v>
      </c>
      <c r="D100" s="209">
        <v>7.1859729807415926E-3</v>
      </c>
      <c r="E100" s="209">
        <v>3.7717284355526404E-2</v>
      </c>
      <c r="F100" s="209">
        <v>7.0265151515151517E-2</v>
      </c>
      <c r="G100" s="210">
        <v>7.7294685990338162E-3</v>
      </c>
    </row>
    <row r="101" spans="1:10" ht="18.75" x14ac:dyDescent="0.25">
      <c r="A101" s="245" t="s">
        <v>4</v>
      </c>
      <c r="B101" s="246"/>
      <c r="C101" s="209">
        <v>0</v>
      </c>
      <c r="D101" s="209">
        <v>0.42944785276073622</v>
      </c>
      <c r="E101" s="209">
        <v>0.10424710424710425</v>
      </c>
      <c r="F101" s="209">
        <v>7.2009291521486649E-2</v>
      </c>
      <c r="G101" s="210">
        <v>5.1282051282051282E-3</v>
      </c>
    </row>
    <row r="102" spans="1:10" ht="19.5" thickBot="1" x14ac:dyDescent="0.3">
      <c r="A102" s="249" t="s">
        <v>41</v>
      </c>
      <c r="B102" s="250"/>
      <c r="C102" s="162">
        <v>1.0677808727948004E-2</v>
      </c>
      <c r="D102" s="162">
        <v>4.3363994743758211E-2</v>
      </c>
      <c r="E102" s="162">
        <v>4.7378749649565462E-2</v>
      </c>
      <c r="F102" s="162">
        <v>7.0509688975736853E-2</v>
      </c>
      <c r="G102" s="163">
        <v>7.4766355140186919E-3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6166</v>
      </c>
      <c r="D109" s="93">
        <v>4704</v>
      </c>
      <c r="E109" s="94">
        <f>+IF(C109=0,"",(D109/C109))</f>
        <v>0.76289328576062276</v>
      </c>
      <c r="G109" s="239" t="s">
        <v>2</v>
      </c>
      <c r="H109" s="240"/>
      <c r="I109" s="97">
        <v>29</v>
      </c>
      <c r="J109"/>
    </row>
    <row r="110" spans="1:10" ht="18.75" x14ac:dyDescent="0.25">
      <c r="A110" s="241" t="s">
        <v>3</v>
      </c>
      <c r="B110" s="248"/>
      <c r="C110" s="63">
        <f t="shared" si="7"/>
        <v>20</v>
      </c>
      <c r="D110" s="95">
        <v>19</v>
      </c>
      <c r="E110" s="96">
        <f t="shared" ref="E110:E115" si="8">+IF(C110=0,"",(D110/C110))</f>
        <v>0.95</v>
      </c>
      <c r="G110" s="241" t="s">
        <v>3</v>
      </c>
      <c r="H110" s="242"/>
      <c r="I110" s="98">
        <v>2</v>
      </c>
      <c r="J110"/>
    </row>
    <row r="111" spans="1:10" ht="18.75" x14ac:dyDescent="0.25">
      <c r="A111" s="241" t="s">
        <v>4</v>
      </c>
      <c r="B111" s="248"/>
      <c r="C111" s="63">
        <f t="shared" si="7"/>
        <v>713</v>
      </c>
      <c r="D111" s="95">
        <v>713</v>
      </c>
      <c r="E111" s="96">
        <f t="shared" si="8"/>
        <v>1</v>
      </c>
      <c r="G111" s="241" t="s">
        <v>4</v>
      </c>
      <c r="H111" s="242"/>
      <c r="I111" s="98">
        <v>1</v>
      </c>
      <c r="J111"/>
    </row>
    <row r="112" spans="1:10" ht="18.75" x14ac:dyDescent="0.25">
      <c r="A112" s="241" t="s">
        <v>5</v>
      </c>
      <c r="B112" s="248"/>
      <c r="C112" s="63">
        <f t="shared" si="7"/>
        <v>248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4</v>
      </c>
      <c r="J112"/>
    </row>
    <row r="113" spans="1:10" ht="18.75" x14ac:dyDescent="0.25">
      <c r="A113" s="241" t="s">
        <v>6</v>
      </c>
      <c r="B113" s="248"/>
      <c r="C113" s="63">
        <f t="shared" si="7"/>
        <v>128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3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7275</v>
      </c>
      <c r="D115" s="159">
        <f>+SUM(D109:D114)</f>
        <v>5436</v>
      </c>
      <c r="E115" s="160">
        <f t="shared" si="8"/>
        <v>0.74721649484536079</v>
      </c>
      <c r="G115" s="268" t="s">
        <v>8</v>
      </c>
      <c r="H115" s="269"/>
      <c r="I115" s="161">
        <f>+SUM(I109:I114)</f>
        <v>39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4916</v>
      </c>
      <c r="D123" s="243">
        <f>+C123+C124</f>
        <v>5192</v>
      </c>
      <c r="E123" s="103">
        <v>4916</v>
      </c>
      <c r="F123" s="243">
        <f>+E123+E124</f>
        <v>5154</v>
      </c>
      <c r="G123" s="67">
        <v>4585</v>
      </c>
      <c r="H123" s="253">
        <f>+G123+G124</f>
        <v>4822</v>
      </c>
    </row>
    <row r="124" spans="1:10" ht="18.75" x14ac:dyDescent="0.25">
      <c r="A124" s="267"/>
      <c r="B124" s="105">
        <v>2</v>
      </c>
      <c r="C124" s="99">
        <v>276</v>
      </c>
      <c r="D124" s="244"/>
      <c r="E124" s="99">
        <v>238</v>
      </c>
      <c r="F124" s="244"/>
      <c r="G124" s="99">
        <v>237</v>
      </c>
      <c r="H124" s="244"/>
    </row>
    <row r="125" spans="1:10" ht="18.75" x14ac:dyDescent="0.25">
      <c r="A125" s="266">
        <v>2017</v>
      </c>
      <c r="B125" s="106">
        <v>1</v>
      </c>
      <c r="C125" s="100">
        <v>5060</v>
      </c>
      <c r="D125" s="254">
        <f>+C125+C126</f>
        <v>5465</v>
      </c>
      <c r="E125" s="100">
        <v>3995</v>
      </c>
      <c r="F125" s="254">
        <f>+E125+E126</f>
        <v>4318</v>
      </c>
      <c r="G125" s="100">
        <v>3642</v>
      </c>
      <c r="H125" s="254">
        <f>+G125+G126</f>
        <v>3964</v>
      </c>
    </row>
    <row r="126" spans="1:10" ht="18.75" x14ac:dyDescent="0.25">
      <c r="A126" s="267"/>
      <c r="B126" s="105">
        <v>2</v>
      </c>
      <c r="C126" s="99">
        <v>405</v>
      </c>
      <c r="D126" s="244"/>
      <c r="E126" s="99">
        <v>323</v>
      </c>
      <c r="F126" s="244"/>
      <c r="G126" s="99">
        <v>322</v>
      </c>
      <c r="H126" s="244"/>
    </row>
    <row r="127" spans="1:10" ht="18.75" x14ac:dyDescent="0.25">
      <c r="A127" s="266">
        <v>2018</v>
      </c>
      <c r="B127" s="106">
        <v>1</v>
      </c>
      <c r="C127" s="100">
        <v>4412</v>
      </c>
      <c r="D127" s="254">
        <f>+C127+C128</f>
        <v>4412</v>
      </c>
      <c r="E127" s="100">
        <v>3798</v>
      </c>
      <c r="F127" s="254">
        <f>+E127+E128</f>
        <v>3798</v>
      </c>
      <c r="G127" s="100">
        <v>3277</v>
      </c>
      <c r="H127" s="254">
        <f>+G127+G128</f>
        <v>3277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5390</v>
      </c>
      <c r="D129" s="254">
        <f>+C129+C130</f>
        <v>8821</v>
      </c>
      <c r="E129" s="100">
        <v>5462</v>
      </c>
      <c r="F129" s="254">
        <f>+E129+E130</f>
        <v>8896</v>
      </c>
      <c r="G129" s="100">
        <v>5534</v>
      </c>
      <c r="H129" s="254">
        <f>+G129+G130</f>
        <v>8968</v>
      </c>
    </row>
    <row r="130" spans="1:28" ht="18.75" x14ac:dyDescent="0.25">
      <c r="A130" s="267"/>
      <c r="B130" s="105">
        <v>2</v>
      </c>
      <c r="C130" s="99">
        <v>3431</v>
      </c>
      <c r="D130" s="244"/>
      <c r="E130" s="99">
        <v>3434</v>
      </c>
      <c r="F130" s="244"/>
      <c r="G130" s="99">
        <v>3434</v>
      </c>
      <c r="H130" s="244"/>
    </row>
    <row r="131" spans="1:28" ht="18.75" x14ac:dyDescent="0.25">
      <c r="A131" s="266">
        <v>2022</v>
      </c>
      <c r="B131" s="106">
        <v>1</v>
      </c>
      <c r="C131" s="100">
        <v>11015</v>
      </c>
      <c r="D131" s="254">
        <f>+C131+C132</f>
        <v>14604</v>
      </c>
      <c r="E131" s="100">
        <v>425</v>
      </c>
      <c r="F131" s="254">
        <f>+E131+E132</f>
        <v>3804</v>
      </c>
      <c r="G131" s="100">
        <v>428</v>
      </c>
      <c r="H131" s="254">
        <f>+G131+G132</f>
        <v>3797</v>
      </c>
    </row>
    <row r="132" spans="1:28" ht="18.75" x14ac:dyDescent="0.25">
      <c r="A132" s="267"/>
      <c r="B132" s="105">
        <v>2</v>
      </c>
      <c r="C132" s="99">
        <v>3589</v>
      </c>
      <c r="D132" s="244"/>
      <c r="E132" s="99">
        <v>3379</v>
      </c>
      <c r="F132" s="244"/>
      <c r="G132" s="99">
        <v>3369</v>
      </c>
      <c r="H132" s="244"/>
    </row>
    <row r="133" spans="1:28" ht="18.75" x14ac:dyDescent="0.25">
      <c r="A133" s="266">
        <v>2021</v>
      </c>
      <c r="B133" s="106">
        <v>1</v>
      </c>
      <c r="C133" s="100">
        <v>7520</v>
      </c>
      <c r="D133" s="254">
        <f>+C133+C134</f>
        <v>10760</v>
      </c>
      <c r="E133" s="100">
        <v>7487</v>
      </c>
      <c r="F133" s="254">
        <f>+E133+E134</f>
        <v>10740</v>
      </c>
      <c r="G133" s="100">
        <v>7487</v>
      </c>
      <c r="H133" s="254">
        <f>+G133+G134</f>
        <v>10803</v>
      </c>
    </row>
    <row r="134" spans="1:28" ht="18.75" x14ac:dyDescent="0.25">
      <c r="A134" s="267"/>
      <c r="B134" s="105">
        <v>2</v>
      </c>
      <c r="C134" s="99">
        <v>3240</v>
      </c>
      <c r="D134" s="244"/>
      <c r="E134" s="99">
        <v>3253</v>
      </c>
      <c r="F134" s="244"/>
      <c r="G134" s="99">
        <v>3316</v>
      </c>
      <c r="H134" s="244"/>
    </row>
    <row r="135" spans="1:28" ht="18.75" x14ac:dyDescent="0.25">
      <c r="A135" s="303">
        <v>2022</v>
      </c>
      <c r="B135" s="107">
        <v>1</v>
      </c>
      <c r="C135" s="101">
        <v>3883</v>
      </c>
      <c r="D135" s="255">
        <f>+C135+C136</f>
        <v>9010</v>
      </c>
      <c r="E135" s="101">
        <v>3822</v>
      </c>
      <c r="F135" s="255">
        <f>+E135+E136</f>
        <v>8830</v>
      </c>
      <c r="G135" s="101">
        <v>3821</v>
      </c>
      <c r="H135" s="255">
        <f>+G135+G136</f>
        <v>8829</v>
      </c>
    </row>
    <row r="136" spans="1:28" ht="19.5" thickBot="1" x14ac:dyDescent="0.3">
      <c r="A136" s="304"/>
      <c r="B136" s="108">
        <v>2</v>
      </c>
      <c r="C136" s="102">
        <v>5127</v>
      </c>
      <c r="D136" s="256"/>
      <c r="E136" s="102">
        <v>5008</v>
      </c>
      <c r="F136" s="256"/>
      <c r="G136" s="102">
        <v>5008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42</v>
      </c>
      <c r="D141" s="110">
        <f t="shared" si="9"/>
        <v>1</v>
      </c>
      <c r="E141" s="110">
        <f t="shared" si="9"/>
        <v>36</v>
      </c>
      <c r="F141" s="110">
        <f t="shared" si="9"/>
        <v>12</v>
      </c>
      <c r="G141" s="110">
        <f t="shared" si="9"/>
        <v>16</v>
      </c>
      <c r="H141" s="110">
        <f t="shared" si="9"/>
        <v>0</v>
      </c>
      <c r="I141" s="111">
        <f t="shared" si="9"/>
        <v>5</v>
      </c>
      <c r="J141" s="297">
        <f>+SUM(B141:I141)</f>
        <v>112</v>
      </c>
      <c r="M141" s="3">
        <v>0</v>
      </c>
      <c r="N141" s="22">
        <v>42</v>
      </c>
      <c r="O141" s="22">
        <v>1</v>
      </c>
      <c r="P141" s="22">
        <v>36</v>
      </c>
      <c r="Q141" s="22">
        <v>12</v>
      </c>
      <c r="R141" s="22">
        <v>16</v>
      </c>
      <c r="S141" s="22">
        <v>0</v>
      </c>
      <c r="T141" s="22">
        <v>5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0.375</v>
      </c>
      <c r="D142" s="113">
        <f t="shared" si="10"/>
        <v>8.9285714285714281E-3</v>
      </c>
      <c r="E142" s="113">
        <f>+IF($J$141=0,"",(E141/$J$141))</f>
        <v>0.32142857142857145</v>
      </c>
      <c r="F142" s="113">
        <f>+IF($J$141=0,"",(F141/$J$141))</f>
        <v>0.10714285714285714</v>
      </c>
      <c r="G142" s="113">
        <f t="shared" si="10"/>
        <v>0.14285714285714285</v>
      </c>
      <c r="H142" s="113">
        <f t="shared" si="10"/>
        <v>0</v>
      </c>
      <c r="I142" s="114">
        <f>+IF($J$141=0,"",(I141/$J$141))</f>
        <v>4.4642857142857144E-2</v>
      </c>
      <c r="J142" s="298"/>
      <c r="M142" s="3">
        <v>0</v>
      </c>
      <c r="N142" s="22">
        <v>4</v>
      </c>
      <c r="O142" s="22">
        <v>0</v>
      </c>
      <c r="P142" s="22">
        <v>3</v>
      </c>
      <c r="Q142" s="22">
        <v>5</v>
      </c>
      <c r="R142" s="22">
        <v>2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4</v>
      </c>
      <c r="D143" s="116">
        <f t="shared" si="11"/>
        <v>0</v>
      </c>
      <c r="E143" s="116">
        <f t="shared" si="11"/>
        <v>3</v>
      </c>
      <c r="F143" s="116">
        <f t="shared" si="11"/>
        <v>5</v>
      </c>
      <c r="G143" s="116">
        <f t="shared" si="11"/>
        <v>2</v>
      </c>
      <c r="H143" s="116">
        <f t="shared" si="11"/>
        <v>0</v>
      </c>
      <c r="I143" s="117">
        <f t="shared" si="11"/>
        <v>0</v>
      </c>
      <c r="J143" s="235">
        <f>+SUM(B143:I143)</f>
        <v>14</v>
      </c>
      <c r="M143" s="3">
        <v>0</v>
      </c>
      <c r="N143" s="22">
        <v>1</v>
      </c>
      <c r="O143" s="22">
        <v>0</v>
      </c>
      <c r="P143" s="22">
        <v>2</v>
      </c>
      <c r="Q143" s="22">
        <v>6</v>
      </c>
      <c r="R143" s="22">
        <v>3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0.2857142857142857</v>
      </c>
      <c r="D144" s="119">
        <f t="shared" si="12"/>
        <v>0</v>
      </c>
      <c r="E144" s="119">
        <f t="shared" si="12"/>
        <v>0.21428571428571427</v>
      </c>
      <c r="F144" s="119">
        <f t="shared" si="12"/>
        <v>0.35714285714285715</v>
      </c>
      <c r="G144" s="119">
        <f t="shared" si="12"/>
        <v>0.14285714285714285</v>
      </c>
      <c r="H144" s="119">
        <f t="shared" si="12"/>
        <v>0</v>
      </c>
      <c r="I144" s="120">
        <f t="shared" si="12"/>
        <v>0</v>
      </c>
      <c r="J144" s="236"/>
      <c r="M144" s="3">
        <v>13</v>
      </c>
      <c r="N144" s="3">
        <v>351</v>
      </c>
      <c r="O144" s="3">
        <v>109</v>
      </c>
      <c r="P144" s="3">
        <v>207</v>
      </c>
      <c r="Q144" s="3">
        <v>156</v>
      </c>
      <c r="R144" s="3">
        <v>52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0</v>
      </c>
      <c r="E145" s="116">
        <f t="shared" si="13"/>
        <v>2</v>
      </c>
      <c r="F145" s="116">
        <f t="shared" si="13"/>
        <v>6</v>
      </c>
      <c r="G145" s="116">
        <f t="shared" si="13"/>
        <v>3</v>
      </c>
      <c r="H145" s="116">
        <f t="shared" si="13"/>
        <v>0</v>
      </c>
      <c r="I145" s="117">
        <f t="shared" si="13"/>
        <v>0</v>
      </c>
      <c r="J145" s="235">
        <f>+SUM(B145:I145)</f>
        <v>12</v>
      </c>
      <c r="M145" s="3">
        <v>1</v>
      </c>
      <c r="N145" s="3">
        <v>417</v>
      </c>
      <c r="O145" s="3">
        <v>84</v>
      </c>
      <c r="P145" s="3">
        <v>200</v>
      </c>
      <c r="Q145" s="3">
        <v>230</v>
      </c>
      <c r="R145" s="3">
        <v>144</v>
      </c>
      <c r="S145" s="3">
        <v>18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8.3333333333333329E-2</v>
      </c>
      <c r="D146" s="119">
        <f t="shared" si="14"/>
        <v>0</v>
      </c>
      <c r="E146" s="119">
        <f t="shared" si="14"/>
        <v>0.16666666666666666</v>
      </c>
      <c r="F146" s="119">
        <f t="shared" si="14"/>
        <v>0.5</v>
      </c>
      <c r="G146" s="119">
        <f t="shared" si="14"/>
        <v>0.25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13</v>
      </c>
      <c r="C147" s="116">
        <f t="shared" ref="C147:I147" si="15">+N144</f>
        <v>351</v>
      </c>
      <c r="D147" s="116">
        <f t="shared" si="15"/>
        <v>109</v>
      </c>
      <c r="E147" s="116">
        <f t="shared" si="15"/>
        <v>207</v>
      </c>
      <c r="F147" s="116">
        <f t="shared" si="15"/>
        <v>156</v>
      </c>
      <c r="G147" s="116">
        <f t="shared" si="15"/>
        <v>52</v>
      </c>
      <c r="H147" s="116">
        <f t="shared" si="15"/>
        <v>1</v>
      </c>
      <c r="I147" s="117">
        <f t="shared" si="15"/>
        <v>0</v>
      </c>
      <c r="J147" s="235">
        <f>+SUM(B147:I147)</f>
        <v>889</v>
      </c>
      <c r="M147" s="3">
        <v>0</v>
      </c>
      <c r="N147" s="3">
        <v>36</v>
      </c>
      <c r="O147" s="3">
        <v>10</v>
      </c>
      <c r="P147" s="3">
        <v>21</v>
      </c>
      <c r="Q147" s="3">
        <v>23</v>
      </c>
      <c r="R147" s="3">
        <v>43</v>
      </c>
      <c r="S147" s="3">
        <v>13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1.4623172103487065E-2</v>
      </c>
      <c r="C148" s="119">
        <f t="shared" ref="C148:I148" si="16">+IF($J$147=0,"",(C147/$J$147))</f>
        <v>0.39482564679415072</v>
      </c>
      <c r="D148" s="119">
        <f t="shared" si="16"/>
        <v>0.12260967379077616</v>
      </c>
      <c r="E148" s="119">
        <f t="shared" si="16"/>
        <v>0.23284589426321708</v>
      </c>
      <c r="F148" s="119">
        <f t="shared" si="16"/>
        <v>0.17547806524184478</v>
      </c>
      <c r="G148" s="119">
        <f t="shared" si="16"/>
        <v>5.8492688413948259E-2</v>
      </c>
      <c r="H148" s="119">
        <f t="shared" si="16"/>
        <v>1.1248593925759281E-3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417</v>
      </c>
      <c r="D149" s="116">
        <f t="shared" si="17"/>
        <v>84</v>
      </c>
      <c r="E149" s="116">
        <f t="shared" si="17"/>
        <v>200</v>
      </c>
      <c r="F149" s="116">
        <f t="shared" si="17"/>
        <v>230</v>
      </c>
      <c r="G149" s="116">
        <f t="shared" si="17"/>
        <v>144</v>
      </c>
      <c r="H149" s="116">
        <f t="shared" si="17"/>
        <v>18</v>
      </c>
      <c r="I149" s="117">
        <f t="shared" si="17"/>
        <v>0</v>
      </c>
      <c r="J149" s="235">
        <f>+SUM(B149:I149)</f>
        <v>1094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9.1407678244972577E-4</v>
      </c>
      <c r="C150" s="119">
        <f t="shared" ref="C150:I150" si="18">+IF($J$149=0,"",(C149/$J$149))</f>
        <v>0.38117001828153563</v>
      </c>
      <c r="D150" s="119">
        <f t="shared" si="18"/>
        <v>7.6782449725776969E-2</v>
      </c>
      <c r="E150" s="119">
        <f t="shared" si="18"/>
        <v>0.18281535648994515</v>
      </c>
      <c r="F150" s="119">
        <f t="shared" si="18"/>
        <v>0.21023765996343693</v>
      </c>
      <c r="G150" s="119">
        <f t="shared" si="18"/>
        <v>0.13162705667276051</v>
      </c>
      <c r="H150" s="119">
        <f t="shared" si="18"/>
        <v>1.6453382084095063E-2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36</v>
      </c>
      <c r="D153" s="122">
        <f t="shared" si="21"/>
        <v>10</v>
      </c>
      <c r="E153" s="122">
        <f t="shared" si="21"/>
        <v>21</v>
      </c>
      <c r="F153" s="122">
        <f t="shared" si="21"/>
        <v>23</v>
      </c>
      <c r="G153" s="122">
        <f t="shared" si="21"/>
        <v>43</v>
      </c>
      <c r="H153" s="122">
        <f t="shared" si="21"/>
        <v>13</v>
      </c>
      <c r="I153" s="123">
        <f t="shared" si="21"/>
        <v>0</v>
      </c>
      <c r="J153" s="259">
        <f>+SUM(B153:I153)</f>
        <v>146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0.24657534246575341</v>
      </c>
      <c r="D154" s="125">
        <f t="shared" si="22"/>
        <v>6.8493150684931503E-2</v>
      </c>
      <c r="E154" s="125">
        <f t="shared" si="22"/>
        <v>0.14383561643835616</v>
      </c>
      <c r="F154" s="125">
        <f t="shared" si="22"/>
        <v>0.15753424657534246</v>
      </c>
      <c r="G154" s="125">
        <f t="shared" si="22"/>
        <v>0.29452054794520549</v>
      </c>
      <c r="H154" s="125">
        <f t="shared" si="22"/>
        <v>8.9041095890410954E-2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56</v>
      </c>
      <c r="C159" s="83">
        <f t="shared" ref="C159:E159" si="23">+N159</f>
        <v>0</v>
      </c>
      <c r="D159" s="83">
        <f t="shared" si="23"/>
        <v>56</v>
      </c>
      <c r="E159" s="110">
        <f t="shared" si="23"/>
        <v>0</v>
      </c>
      <c r="F159" s="297">
        <f>+SUM(B159:E159)</f>
        <v>112</v>
      </c>
      <c r="G159" s="83">
        <f>Q159</f>
        <v>26</v>
      </c>
      <c r="H159" s="110">
        <f>R159</f>
        <v>86</v>
      </c>
      <c r="I159" s="297">
        <f>+SUM(G159:H159)</f>
        <v>112</v>
      </c>
      <c r="J159" s="34"/>
      <c r="M159" s="3">
        <v>56</v>
      </c>
      <c r="N159" s="3">
        <v>0</v>
      </c>
      <c r="O159" s="3">
        <v>56</v>
      </c>
      <c r="P159" s="3">
        <v>0</v>
      </c>
      <c r="Q159" s="3">
        <v>26</v>
      </c>
      <c r="R159" s="3">
        <v>86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</v>
      </c>
      <c r="C160" s="30">
        <f t="shared" ref="C160:E160" si="24">+IF($F$159=0,"",(C159/$F$159))</f>
        <v>0</v>
      </c>
      <c r="D160" s="30">
        <f t="shared" si="24"/>
        <v>0.5</v>
      </c>
      <c r="E160" s="113">
        <f t="shared" si="24"/>
        <v>0</v>
      </c>
      <c r="F160" s="298"/>
      <c r="G160" s="30">
        <f>+IF($I$159=0,"",(G159/$I$159))</f>
        <v>0.23214285714285715</v>
      </c>
      <c r="H160" s="113">
        <f>+IF($I$159=0,"",(H159/$I$159))</f>
        <v>0.7678571428571429</v>
      </c>
      <c r="I160" s="298"/>
      <c r="J160" s="34"/>
      <c r="M160" s="3">
        <v>0</v>
      </c>
      <c r="N160" s="3">
        <v>0</v>
      </c>
      <c r="O160" s="3">
        <v>0</v>
      </c>
      <c r="P160" s="3">
        <v>14</v>
      </c>
      <c r="Q160" s="3">
        <v>5</v>
      </c>
      <c r="R160" s="3">
        <v>9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14</v>
      </c>
      <c r="F161" s="235">
        <f>+SUM(B161:E161)</f>
        <v>14</v>
      </c>
      <c r="G161" s="25">
        <f>Q160</f>
        <v>5</v>
      </c>
      <c r="H161" s="116">
        <f>R160</f>
        <v>9</v>
      </c>
      <c r="I161" s="235">
        <f>+SUM(G161:H161)</f>
        <v>14</v>
      </c>
      <c r="J161" s="34"/>
      <c r="M161" s="3">
        <v>0</v>
      </c>
      <c r="N161" s="3">
        <v>12</v>
      </c>
      <c r="O161" s="3">
        <v>0</v>
      </c>
      <c r="P161" s="3">
        <v>0</v>
      </c>
      <c r="Q161" s="3">
        <v>1</v>
      </c>
      <c r="R161" s="3">
        <v>11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1</v>
      </c>
      <c r="F162" s="236"/>
      <c r="G162" s="29">
        <f>+IF($I$161=0,"",(G161/$I$161))</f>
        <v>0.35714285714285715</v>
      </c>
      <c r="H162" s="119">
        <f>+IF($I$161=0,"",(H161/$I$161))</f>
        <v>0.6428571428571429</v>
      </c>
      <c r="I162" s="236"/>
      <c r="J162" s="34"/>
      <c r="M162" s="3">
        <v>0</v>
      </c>
      <c r="N162" s="3">
        <v>889</v>
      </c>
      <c r="O162" s="3">
        <v>0</v>
      </c>
      <c r="P162" s="3">
        <v>0</v>
      </c>
      <c r="Q162" s="3">
        <v>144</v>
      </c>
      <c r="R162" s="3">
        <v>745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12</v>
      </c>
      <c r="D163" s="25">
        <f t="shared" si="27"/>
        <v>0</v>
      </c>
      <c r="E163" s="116">
        <f t="shared" si="27"/>
        <v>0</v>
      </c>
      <c r="F163" s="235">
        <f>+SUM(B163:E163)</f>
        <v>12</v>
      </c>
      <c r="G163" s="25">
        <f>Q161</f>
        <v>1</v>
      </c>
      <c r="H163" s="116">
        <f>R161</f>
        <v>11</v>
      </c>
      <c r="I163" s="235">
        <f>+SUM(G163:H163)</f>
        <v>12</v>
      </c>
      <c r="J163" s="34"/>
      <c r="M163" s="3">
        <v>288</v>
      </c>
      <c r="N163" s="3">
        <v>371</v>
      </c>
      <c r="O163" s="3">
        <v>435</v>
      </c>
      <c r="P163" s="3">
        <v>0</v>
      </c>
      <c r="Q163" s="3">
        <v>249</v>
      </c>
      <c r="R163" s="3">
        <v>845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</v>
      </c>
      <c r="C164" s="29">
        <f t="shared" ref="C164:E164" si="28">+IF($F$163=0,"",(C163/$F$163))</f>
        <v>1</v>
      </c>
      <c r="D164" s="29">
        <f t="shared" si="28"/>
        <v>0</v>
      </c>
      <c r="E164" s="119">
        <f t="shared" si="28"/>
        <v>0</v>
      </c>
      <c r="F164" s="236"/>
      <c r="G164" s="29">
        <f>+IF($I$163=0,"",(G163/$I$163))</f>
        <v>8.3333333333333329E-2</v>
      </c>
      <c r="H164" s="119">
        <f>+IF($I$163=0,"",(H163/$I$163))</f>
        <v>0.91666666666666663</v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889</v>
      </c>
      <c r="D165" s="19">
        <f t="shared" si="29"/>
        <v>0</v>
      </c>
      <c r="E165" s="122">
        <f t="shared" si="29"/>
        <v>0</v>
      </c>
      <c r="F165" s="235">
        <f>+SUM(B165:E165)</f>
        <v>889</v>
      </c>
      <c r="G165" s="25">
        <f>Q162</f>
        <v>144</v>
      </c>
      <c r="H165" s="116">
        <f>R162</f>
        <v>745</v>
      </c>
      <c r="I165" s="235">
        <f>+SUM(G165:H165)</f>
        <v>889</v>
      </c>
      <c r="J165" s="34"/>
      <c r="M165" s="3">
        <v>75</v>
      </c>
      <c r="N165" s="3">
        <v>71</v>
      </c>
      <c r="O165" s="3">
        <v>0</v>
      </c>
      <c r="P165" s="3">
        <v>0</v>
      </c>
      <c r="Q165" s="3">
        <v>56</v>
      </c>
      <c r="R165" s="3">
        <v>90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</v>
      </c>
      <c r="C166" s="29">
        <f>+IF($F$165=0,"",(C165/$F$165))</f>
        <v>1</v>
      </c>
      <c r="D166" s="29">
        <f t="shared" ref="D166:E166" si="30">+IF($F$165=0,"",(D165/$F$165))</f>
        <v>0</v>
      </c>
      <c r="E166" s="119">
        <f t="shared" si="30"/>
        <v>0</v>
      </c>
      <c r="F166" s="236"/>
      <c r="G166" s="29">
        <f>+IF($I$165=0,"",(G165/$I$165))</f>
        <v>0.16197975253093364</v>
      </c>
      <c r="H166" s="119">
        <f>+IF($I$165=0,"",(H165/$I$165))</f>
        <v>0.83802024746906634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288</v>
      </c>
      <c r="C167" s="19">
        <f t="shared" ref="C167:E167" si="31">+N163</f>
        <v>371</v>
      </c>
      <c r="D167" s="19">
        <f t="shared" si="31"/>
        <v>435</v>
      </c>
      <c r="E167" s="122">
        <f t="shared" si="31"/>
        <v>0</v>
      </c>
      <c r="F167" s="235">
        <f>+SUM(B167:E167)</f>
        <v>1094</v>
      </c>
      <c r="G167" s="25">
        <f>Q163</f>
        <v>249</v>
      </c>
      <c r="H167" s="116">
        <f>R163</f>
        <v>845</v>
      </c>
      <c r="I167" s="235">
        <f>+SUM(G167:H167)</f>
        <v>1094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0.26325411334552101</v>
      </c>
      <c r="C168" s="29">
        <f>+IF($F$167=0,"",(C167/$F$167))</f>
        <v>0.33912248628884828</v>
      </c>
      <c r="D168" s="29">
        <f>+IF($F$167=0,"",(D167/$F$167))</f>
        <v>0.39762340036563071</v>
      </c>
      <c r="E168" s="119">
        <f>+IF($F$167=0,"",(E167/$F$167))</f>
        <v>0</v>
      </c>
      <c r="F168" s="236"/>
      <c r="G168" s="29">
        <f>+IF($I$167=0,"",(G167/$I$167))</f>
        <v>0.22760511882998172</v>
      </c>
      <c r="H168" s="119">
        <f>+IF($I$167=0,"",(H167/$I$167))</f>
        <v>0.77239488117001831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75</v>
      </c>
      <c r="C171" s="19">
        <f t="shared" ref="C171:E171" si="33">+N165</f>
        <v>71</v>
      </c>
      <c r="D171" s="19">
        <f t="shared" si="33"/>
        <v>0</v>
      </c>
      <c r="E171" s="122">
        <f t="shared" si="33"/>
        <v>0</v>
      </c>
      <c r="F171" s="259">
        <f>+SUM(B171:E171)</f>
        <v>146</v>
      </c>
      <c r="G171" s="19">
        <f>Q165</f>
        <v>56</v>
      </c>
      <c r="H171" s="122">
        <f>R165</f>
        <v>90</v>
      </c>
      <c r="I171" s="259">
        <f>+SUM(G171:H171)</f>
        <v>146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0.51369863013698636</v>
      </c>
      <c r="C172" s="127">
        <f t="shared" ref="C172:E172" si="34">+IF($F$171=0,"",(C171/$F$171))</f>
        <v>0.4863013698630137</v>
      </c>
      <c r="D172" s="127">
        <f t="shared" si="34"/>
        <v>0</v>
      </c>
      <c r="E172" s="125">
        <f t="shared" si="34"/>
        <v>0</v>
      </c>
      <c r="F172" s="260"/>
      <c r="G172" s="127">
        <f>+IF($I$171=0,"",(G171/$I$171))</f>
        <v>0.38356164383561642</v>
      </c>
      <c r="H172" s="125">
        <f>+IF($I$171=0,"",(H171/$I$171))</f>
        <v>0.61643835616438358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59</v>
      </c>
      <c r="C178" s="19">
        <f t="shared" ref="C178:G178" si="35">+N178</f>
        <v>0</v>
      </c>
      <c r="D178" s="19">
        <f t="shared" si="35"/>
        <v>53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112</v>
      </c>
      <c r="I178" s="21"/>
      <c r="J178" s="21"/>
      <c r="K178" s="3"/>
      <c r="L178" s="3"/>
      <c r="M178" s="3">
        <v>59</v>
      </c>
      <c r="N178" s="3">
        <v>0</v>
      </c>
      <c r="O178" s="43">
        <v>53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0.5267857142857143</v>
      </c>
      <c r="C179" s="30">
        <f t="shared" ref="C179:G179" si="36">+IF($H$178=0,"",(C178/$H$178))</f>
        <v>0</v>
      </c>
      <c r="D179" s="30">
        <f t="shared" si="36"/>
        <v>0.4732142857142857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14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14</v>
      </c>
      <c r="H180" s="235">
        <f>+SUM(B180:G180)</f>
        <v>14</v>
      </c>
      <c r="I180" s="20"/>
      <c r="J180" s="20"/>
      <c r="K180" s="3"/>
      <c r="L180" s="3"/>
      <c r="M180" s="3">
        <v>12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1</v>
      </c>
      <c r="H181" s="236"/>
      <c r="I181" s="20"/>
      <c r="J181" s="20"/>
      <c r="K181" s="3"/>
      <c r="L181" s="3"/>
      <c r="M181" s="3">
        <v>889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12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12</v>
      </c>
      <c r="I182" s="20"/>
      <c r="J182" s="20"/>
      <c r="K182" s="3"/>
      <c r="L182" s="3"/>
      <c r="M182" s="3">
        <v>707</v>
      </c>
      <c r="N182" s="3">
        <v>74</v>
      </c>
      <c r="O182" s="43">
        <v>312</v>
      </c>
      <c r="P182" s="43">
        <v>1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1</v>
      </c>
      <c r="C183" s="29">
        <f t="shared" ref="C183:G183" si="40">+IF($H$182=0,"",(C182/$H$182))</f>
        <v>0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889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889</v>
      </c>
      <c r="I184" s="20"/>
      <c r="J184" s="20"/>
      <c r="K184" s="20"/>
      <c r="L184" s="20"/>
      <c r="M184" s="3">
        <v>71</v>
      </c>
      <c r="N184" s="3">
        <v>0</v>
      </c>
      <c r="O184" s="43">
        <v>75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1</v>
      </c>
      <c r="C185" s="29">
        <f t="shared" ref="C185:G185" si="42">+IF($H$184=0,"",(C184/$H$184))</f>
        <v>0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707</v>
      </c>
      <c r="C186" s="25">
        <f t="shared" ref="C186:G186" si="43">N182</f>
        <v>74</v>
      </c>
      <c r="D186" s="25">
        <f t="shared" si="43"/>
        <v>312</v>
      </c>
      <c r="E186" s="25">
        <f t="shared" si="43"/>
        <v>1</v>
      </c>
      <c r="F186" s="25">
        <f t="shared" si="43"/>
        <v>0</v>
      </c>
      <c r="G186" s="116">
        <f t="shared" si="43"/>
        <v>0</v>
      </c>
      <c r="H186" s="235">
        <f>+SUM(B186:G186)</f>
        <v>1094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0.6462522851919561</v>
      </c>
      <c r="C187" s="29">
        <f t="shared" si="44"/>
        <v>6.7641681901279713E-2</v>
      </c>
      <c r="D187" s="29">
        <f t="shared" si="44"/>
        <v>0.28519195612431442</v>
      </c>
      <c r="E187" s="29">
        <f t="shared" si="44"/>
        <v>9.1407678244972577E-4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71</v>
      </c>
      <c r="C190" s="25">
        <f t="shared" ref="C190:G190" si="47">N184</f>
        <v>0</v>
      </c>
      <c r="D190" s="25">
        <f t="shared" si="47"/>
        <v>75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146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0.4863013698630137</v>
      </c>
      <c r="C191" s="127">
        <f>+IF($H$190=0,"",(C190/$H$190))</f>
        <v>0</v>
      </c>
      <c r="D191" s="127">
        <f t="shared" ref="D191:G191" si="48">+IF($H$190=0,"",(D190/$H$190))</f>
        <v>0.51369863013698636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10446</v>
      </c>
      <c r="D196" s="64">
        <v>6433</v>
      </c>
      <c r="E196" s="64">
        <v>422</v>
      </c>
      <c r="F196" s="64">
        <v>3262</v>
      </c>
      <c r="G196" s="64">
        <v>344</v>
      </c>
      <c r="H196" s="65">
        <v>4826</v>
      </c>
      <c r="I196" s="65">
        <v>2877</v>
      </c>
      <c r="J196" s="66">
        <v>4417</v>
      </c>
      <c r="K196" s="66">
        <v>7144</v>
      </c>
      <c r="L196" s="66">
        <v>5553</v>
      </c>
      <c r="M196" s="68">
        <v>10290</v>
      </c>
      <c r="AK196" s="1"/>
    </row>
    <row r="197" spans="1:37" ht="18.75" x14ac:dyDescent="0.25">
      <c r="A197" s="233" t="s">
        <v>3</v>
      </c>
      <c r="B197" s="234"/>
      <c r="C197" s="69">
        <v>163</v>
      </c>
      <c r="D197" s="15">
        <v>142</v>
      </c>
      <c r="E197" s="15">
        <v>0</v>
      </c>
      <c r="F197" s="15">
        <v>90</v>
      </c>
      <c r="G197" s="15">
        <v>0</v>
      </c>
      <c r="H197" s="28">
        <v>0</v>
      </c>
      <c r="I197" s="28">
        <v>31</v>
      </c>
      <c r="J197" s="33">
        <v>0</v>
      </c>
      <c r="K197" s="33">
        <v>235</v>
      </c>
      <c r="L197" s="33">
        <v>147</v>
      </c>
      <c r="M197" s="70">
        <v>69</v>
      </c>
      <c r="AK197" s="1"/>
    </row>
    <row r="198" spans="1:37" ht="18.75" x14ac:dyDescent="0.25">
      <c r="A198" s="233" t="s">
        <v>4</v>
      </c>
      <c r="B198" s="234"/>
      <c r="C198" s="69">
        <v>1</v>
      </c>
      <c r="D198" s="15">
        <v>25</v>
      </c>
      <c r="E198" s="15">
        <v>0</v>
      </c>
      <c r="F198" s="15">
        <v>0</v>
      </c>
      <c r="G198" s="15">
        <v>0</v>
      </c>
      <c r="H198" s="28">
        <v>24</v>
      </c>
      <c r="I198" s="28">
        <v>0</v>
      </c>
      <c r="J198" s="33">
        <v>56</v>
      </c>
      <c r="K198" s="33">
        <v>368</v>
      </c>
      <c r="L198" s="33">
        <v>344</v>
      </c>
      <c r="M198" s="70">
        <v>247</v>
      </c>
      <c r="AK198" s="1"/>
    </row>
    <row r="199" spans="1:37" ht="18.75" x14ac:dyDescent="0.25">
      <c r="A199" s="233" t="s">
        <v>5</v>
      </c>
      <c r="B199" s="234"/>
      <c r="C199" s="69">
        <v>162</v>
      </c>
      <c r="D199" s="15">
        <v>10</v>
      </c>
      <c r="E199" s="15">
        <v>0</v>
      </c>
      <c r="F199" s="15">
        <v>166</v>
      </c>
      <c r="G199" s="15">
        <v>247</v>
      </c>
      <c r="H199" s="28">
        <v>223</v>
      </c>
      <c r="I199" s="28">
        <v>21</v>
      </c>
      <c r="J199" s="33">
        <v>173</v>
      </c>
      <c r="K199" s="33">
        <v>279</v>
      </c>
      <c r="L199" s="33">
        <v>499</v>
      </c>
      <c r="M199" s="70">
        <v>376</v>
      </c>
      <c r="AK199" s="1"/>
    </row>
    <row r="200" spans="1:37" ht="18.75" x14ac:dyDescent="0.25">
      <c r="A200" s="233" t="s">
        <v>6</v>
      </c>
      <c r="B200" s="234"/>
      <c r="C200" s="69">
        <v>2</v>
      </c>
      <c r="D200" s="15">
        <v>0</v>
      </c>
      <c r="E200" s="15">
        <v>0</v>
      </c>
      <c r="F200" s="15">
        <v>41</v>
      </c>
      <c r="G200" s="15">
        <v>0</v>
      </c>
      <c r="H200" s="28">
        <v>0</v>
      </c>
      <c r="I200" s="28">
        <v>0</v>
      </c>
      <c r="J200" s="33">
        <v>0</v>
      </c>
      <c r="K200" s="33">
        <v>41</v>
      </c>
      <c r="L200" s="33">
        <v>91</v>
      </c>
      <c r="M200" s="70">
        <v>105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10774</v>
      </c>
      <c r="D202" s="158">
        <f t="shared" si="49"/>
        <v>6610</v>
      </c>
      <c r="E202" s="158">
        <f t="shared" si="49"/>
        <v>422</v>
      </c>
      <c r="F202" s="158">
        <f t="shared" si="49"/>
        <v>3559</v>
      </c>
      <c r="G202" s="158">
        <f t="shared" si="49"/>
        <v>591</v>
      </c>
      <c r="H202" s="158">
        <f t="shared" si="49"/>
        <v>5073</v>
      </c>
      <c r="I202" s="158">
        <f t="shared" si="49"/>
        <v>2929</v>
      </c>
      <c r="J202" s="158">
        <f t="shared" si="49"/>
        <v>4646</v>
      </c>
      <c r="K202" s="158">
        <f t="shared" ref="K202:L202" si="50">+SUM(K196:K201)</f>
        <v>8067</v>
      </c>
      <c r="L202" s="158">
        <f t="shared" si="50"/>
        <v>6634</v>
      </c>
      <c r="M202" s="179">
        <f>+SUM(M196:M201)</f>
        <v>11087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2023-09-01T21:59:28Z</dcterms:modified>
</cp:coreProperties>
</file>