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42C4FE58-688D-4831-A713-F344F15048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<sst xmlns="http://schemas.openxmlformats.org/spreadsheetml/2006/main" count="253" uniqueCount="129">
  <si>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</si>
  <si>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</si>
  <si>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</si>
  <si>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</si>
  <si>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</si>
  <si>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</si>
  <si>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</si>
  <si>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</si>
  <si>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</si>
  <si>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</si>
  <si>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</si>
  <si>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</si>
  <si>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</si>
  <si>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</si>
  <si>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</si>
  <si>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</si>
  <si>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</si>
  <si>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</si>
  <si>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</si>
  <si>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</si>
  <si>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</si>
  <si>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</si>
  <si>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</si>
  <si>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</si>
  <si>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</si>
  <si>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</si>
  <si>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</si>
  <si>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</si>
  <si>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</si>
  <si>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</si>
  <si>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</si>
  <si>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</si>
  <si>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</si>
  <si>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</si>
  <si>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</si>
  <si>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</si>
  <si>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</si>
  <si>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</si>
  <si>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</si>
  <si>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</si>
  <si>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</si>
  <si>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</si>
  <si>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</si>
  <si>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</si>
  <si>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</si>
  <si>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</si>
  <si>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</si>
  <si>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</si>
  <si>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</si>
  <si>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</si>
  <si>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</si>
  <si>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</si>
  <si>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</si>
  <si>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</si>
  <si>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</si>
  <si>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</si>
  <si>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</si>
  <si>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</si>
  <si>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</si>
  <si>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</si>
  <si>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</si>
  <si>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</si>
  <si>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</si>
  <si>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</si>
  <si>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</si>
  <si>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</si>
  <si>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</si>
  <si>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</si>
  <si>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</si>
  <si>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</si>
  <si>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</si>
  <si>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</si>
  <si>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</si>
  <si>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</si>
  <si>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</si>
  <si>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</si>
  <si>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</si>
  <si>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</si>
  <si>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</si>
  <si>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</si>
  <si>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</si>
  <si>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</si>
  <si>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</si>
  <si>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</si>
  <si>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</si>
  <si>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</si>
  <si>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</si>
  <si>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</si>
  <si>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</si>
  <si>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</si>
  <si>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</si>
  <si>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</si>
  <si>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</si>
  <si>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</si>
  <si>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</si>
  <si>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</si>
  <si>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</si>
  <si>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</si>
  <si>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</si>
  <si>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</si>
  <si>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</si>
  <si>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</si>
  <si>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</si>
  <si>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</si>
  <si>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</si>
  <si>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</si>
  <si>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</si>
  <si>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</si>
  <si>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</si>
  <si>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</si>
  <si>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</si>
  <si>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</si>
  <si>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</si>
  <si>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</si>
  <si>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</si>
  <si>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</si>
  <si>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</si>
  <si>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</si>
  <si>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</si>
  <si>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</si>
  <si>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</si>
  <si>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</si>
  <si>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</si>
  <si>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</si>
  <si>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Entre 1,5 y 2 SMMLV</t>
  </si>
  <si>
    <t>I.U/E.T</t>
  </si>
  <si>
    <t>Entre 2,5 y 3 SMMLV</t>
  </si>
  <si>
    <t>ESCUELA NACIONAL DEL DEPORTE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</si>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</sst>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ESCUELA NACIONAL DEL DEPORTE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121</v>
      </c>
      <c r="C11" s="3" t="s">
        <v>125</v>
      </c>
      <c r="D11" s="3">
        <v>1</v>
      </c>
      <c r="E11" s="3" t="s">
        <v>128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ESCUELA NACIONAL DEL DEPORTE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3838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3690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148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5.8765915768854066E-2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0.73868312757201648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1286</v>
      </c>
      <c r="D32" s="56">
        <v>1644</v>
      </c>
      <c r="E32" s="56">
        <v>2053</v>
      </c>
      <c r="F32" s="56">
        <v>2395</v>
      </c>
      <c r="G32" s="56">
        <v>2803</v>
      </c>
      <c r="H32" s="57">
        <v>3244</v>
      </c>
      <c r="I32" s="57">
        <v>3413</v>
      </c>
      <c r="J32" s="58">
        <v>3482</v>
      </c>
      <c r="K32" s="58">
        <v>3544</v>
      </c>
      <c r="L32" s="58">
        <v>3603</v>
      </c>
      <c r="M32" s="61">
        <v>3690</v>
      </c>
    </row>
    <row r="33" spans="1:14" ht="18.75" x14ac:dyDescent="0.25">
      <c r="A33" s="275" t="s">
        <v>24</v>
      </c>
      <c r="B33" s="276"/>
      <c r="C33" s="60">
        <v>64</v>
      </c>
      <c r="D33" s="12">
        <v>50</v>
      </c>
      <c r="E33" s="12">
        <v>55</v>
      </c>
      <c r="F33" s="12">
        <v>99</v>
      </c>
      <c r="G33" s="12">
        <v>72</v>
      </c>
      <c r="H33" s="27">
        <v>104</v>
      </c>
      <c r="I33" s="27">
        <v>131</v>
      </c>
      <c r="J33" s="32">
        <v>125</v>
      </c>
      <c r="K33" s="32">
        <v>223</v>
      </c>
      <c r="L33" s="32">
        <v>165</v>
      </c>
      <c r="M33" s="62">
        <v>148</v>
      </c>
    </row>
    <row r="34" spans="1:14" ht="19.5" thickBot="1" x14ac:dyDescent="0.3">
      <c r="A34" s="250" t="s">
        <v>8</v>
      </c>
      <c r="B34" s="251"/>
      <c r="C34" s="171">
        <f>+SUM(C32:C33)</f>
        <v>1350</v>
      </c>
      <c r="D34" s="172">
        <f t="shared" ref="D34:H34" si="0">+SUM(D32:D33)</f>
        <v>1694</v>
      </c>
      <c r="E34" s="172">
        <f t="shared" si="0"/>
        <v>2108</v>
      </c>
      <c r="F34" s="172">
        <f t="shared" si="0"/>
        <v>2494</v>
      </c>
      <c r="G34" s="172">
        <f t="shared" si="0"/>
        <v>2875</v>
      </c>
      <c r="H34" s="175">
        <f t="shared" si="0"/>
        <v>3348</v>
      </c>
      <c r="I34" s="175">
        <f>+SUM(I32:I33)</f>
        <v>3544</v>
      </c>
      <c r="J34" s="166">
        <f>+SUM(J32:J33)</f>
        <v>3607</v>
      </c>
      <c r="K34" s="166">
        <f>+SUM(K32:K33)</f>
        <v>3767</v>
      </c>
      <c r="L34" s="166">
        <f>+SUM(L32:L33)</f>
        <v>3768</v>
      </c>
      <c r="M34" s="167">
        <f>+SUM(M32:M33)</f>
        <v>3838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37</v>
      </c>
      <c r="D40" s="15">
        <v>102</v>
      </c>
      <c r="E40" s="15">
        <v>170</v>
      </c>
      <c r="F40" s="15">
        <v>256</v>
      </c>
      <c r="G40" s="15">
        <v>251</v>
      </c>
      <c r="H40" s="28">
        <v>291</v>
      </c>
      <c r="I40" s="28">
        <v>326</v>
      </c>
      <c r="J40" s="33">
        <v>314</v>
      </c>
      <c r="K40" s="33">
        <v>270</v>
      </c>
      <c r="L40" s="33">
        <v>268</v>
      </c>
      <c r="M40" s="70">
        <v>378</v>
      </c>
      <c r="N40" s="42"/>
    </row>
    <row r="41" spans="1:14" ht="18.75" x14ac:dyDescent="0.25">
      <c r="A41" s="241" t="s">
        <v>4</v>
      </c>
      <c r="B41" s="242"/>
      <c r="C41" s="69">
        <v>1249</v>
      </c>
      <c r="D41" s="15">
        <v>1542</v>
      </c>
      <c r="E41" s="15">
        <v>1883</v>
      </c>
      <c r="F41" s="15">
        <v>2139</v>
      </c>
      <c r="G41" s="15">
        <v>2552</v>
      </c>
      <c r="H41" s="28">
        <v>2953</v>
      </c>
      <c r="I41" s="28">
        <v>3087</v>
      </c>
      <c r="J41" s="33">
        <v>3168</v>
      </c>
      <c r="K41" s="33">
        <v>3274</v>
      </c>
      <c r="L41" s="33">
        <v>3335</v>
      </c>
      <c r="M41" s="70">
        <v>3312</v>
      </c>
      <c r="N41" s="42"/>
    </row>
    <row r="42" spans="1:14" ht="18.75" x14ac:dyDescent="0.25">
      <c r="A42" s="241" t="s">
        <v>5</v>
      </c>
      <c r="B42" s="242"/>
      <c r="C42" s="69">
        <v>64</v>
      </c>
      <c r="D42" s="15">
        <v>50</v>
      </c>
      <c r="E42" s="15">
        <v>55</v>
      </c>
      <c r="F42" s="15">
        <v>99</v>
      </c>
      <c r="G42" s="15">
        <v>72</v>
      </c>
      <c r="H42" s="28">
        <v>104</v>
      </c>
      <c r="I42" s="28">
        <v>131</v>
      </c>
      <c r="J42" s="33">
        <v>125</v>
      </c>
      <c r="K42" s="33">
        <v>223</v>
      </c>
      <c r="L42" s="33">
        <v>165</v>
      </c>
      <c r="M42" s="70">
        <v>148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1350</v>
      </c>
      <c r="D45" s="172">
        <f t="shared" ref="D45:I45" si="1">+SUM(D39:D44)</f>
        <v>1694</v>
      </c>
      <c r="E45" s="172">
        <f t="shared" si="1"/>
        <v>2108</v>
      </c>
      <c r="F45" s="172">
        <f t="shared" si="1"/>
        <v>2494</v>
      </c>
      <c r="G45" s="172">
        <f t="shared" si="1"/>
        <v>2875</v>
      </c>
      <c r="H45" s="175">
        <f t="shared" si="1"/>
        <v>3348</v>
      </c>
      <c r="I45" s="175">
        <f t="shared" si="1"/>
        <v>3544</v>
      </c>
      <c r="J45" s="166">
        <f>+SUM(J39:J44)</f>
        <v>3607</v>
      </c>
      <c r="K45" s="166">
        <f>+SUM(K39:K44)</f>
        <v>3767</v>
      </c>
      <c r="L45" s="166">
        <f>+SUM(L39:L44)</f>
        <v>3768</v>
      </c>
      <c r="M45" s="167">
        <f>+SUM(M39:M44)</f>
        <v>3838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683</v>
      </c>
      <c r="D53" s="15">
        <v>727</v>
      </c>
      <c r="E53" s="15">
        <v>844</v>
      </c>
      <c r="F53" s="15">
        <v>939</v>
      </c>
      <c r="G53" s="15">
        <v>1172</v>
      </c>
      <c r="H53" s="28">
        <v>1369</v>
      </c>
      <c r="I53" s="28">
        <v>1553</v>
      </c>
      <c r="J53" s="33">
        <v>1676</v>
      </c>
      <c r="K53" s="33">
        <v>1827</v>
      </c>
      <c r="L53" s="33">
        <v>1960</v>
      </c>
      <c r="M53" s="70">
        <v>1923</v>
      </c>
    </row>
    <row r="54" spans="1:13" ht="18.75" x14ac:dyDescent="0.25">
      <c r="A54" s="245" t="s">
        <v>48</v>
      </c>
      <c r="B54" s="246"/>
      <c r="C54" s="69">
        <v>613</v>
      </c>
      <c r="D54" s="15">
        <v>882</v>
      </c>
      <c r="E54" s="15">
        <v>1151</v>
      </c>
      <c r="F54" s="15">
        <v>1391</v>
      </c>
      <c r="G54" s="15">
        <v>1436</v>
      </c>
      <c r="H54" s="28">
        <v>1658</v>
      </c>
      <c r="I54" s="28">
        <v>1594</v>
      </c>
      <c r="J54" s="33">
        <v>1499</v>
      </c>
      <c r="K54" s="33">
        <v>1490</v>
      </c>
      <c r="L54" s="33">
        <v>1381</v>
      </c>
      <c r="M54" s="70">
        <v>1389</v>
      </c>
    </row>
    <row r="55" spans="1:13" ht="18.75" x14ac:dyDescent="0.25">
      <c r="A55" s="245" t="s">
        <v>59</v>
      </c>
      <c r="B55" s="246"/>
      <c r="C55" s="69">
        <v>54</v>
      </c>
      <c r="D55" s="15">
        <v>85</v>
      </c>
      <c r="E55" s="15">
        <v>113</v>
      </c>
      <c r="F55" s="15">
        <v>164</v>
      </c>
      <c r="G55" s="15">
        <v>267</v>
      </c>
      <c r="H55" s="28">
        <v>321</v>
      </c>
      <c r="I55" s="28">
        <v>397</v>
      </c>
      <c r="J55" s="33">
        <v>432</v>
      </c>
      <c r="K55" s="33">
        <v>450</v>
      </c>
      <c r="L55" s="33">
        <v>427</v>
      </c>
      <c r="M55" s="70">
        <v>454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72</v>
      </c>
    </row>
    <row r="59" spans="1:13" ht="19.5" thickBot="1" x14ac:dyDescent="0.3">
      <c r="A59" s="250" t="s">
        <v>8</v>
      </c>
      <c r="B59" s="251"/>
      <c r="C59" s="174">
        <f>+SUM(C50:C58)</f>
        <v>1350</v>
      </c>
      <c r="D59" s="172">
        <f>+SUM(D50:D58)</f>
        <v>1694</v>
      </c>
      <c r="E59" s="172">
        <f t="shared" ref="E59:L59" si="2">+SUM(E50:E58)</f>
        <v>2108</v>
      </c>
      <c r="F59" s="172">
        <f t="shared" si="2"/>
        <v>2494</v>
      </c>
      <c r="G59" s="172">
        <f t="shared" si="2"/>
        <v>2875</v>
      </c>
      <c r="H59" s="172">
        <f t="shared" si="2"/>
        <v>3348</v>
      </c>
      <c r="I59" s="172">
        <f t="shared" si="2"/>
        <v>3544</v>
      </c>
      <c r="J59" s="172">
        <f t="shared" si="2"/>
        <v>3607</v>
      </c>
      <c r="K59" s="172">
        <f t="shared" si="2"/>
        <v>3767</v>
      </c>
      <c r="L59" s="172">
        <f t="shared" si="2"/>
        <v>3768</v>
      </c>
      <c r="M59" s="167">
        <f>+SUM(M50:M58)</f>
        <v>3838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12</v>
      </c>
      <c r="L67" s="32">
        <v>11</v>
      </c>
      <c r="M67" s="62">
        <v>10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267</v>
      </c>
      <c r="H68" s="33">
        <v>321</v>
      </c>
      <c r="I68" s="33">
        <v>397</v>
      </c>
      <c r="J68" s="33">
        <v>432</v>
      </c>
      <c r="K68" s="32">
        <v>450</v>
      </c>
      <c r="L68" s="32">
        <v>427</v>
      </c>
      <c r="M68" s="62">
        <v>526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2355</v>
      </c>
      <c r="H73" s="33">
        <v>2705</v>
      </c>
      <c r="I73" s="33">
        <v>2784</v>
      </c>
      <c r="J73" s="33">
        <v>2831</v>
      </c>
      <c r="K73" s="32">
        <v>2948</v>
      </c>
      <c r="L73" s="32">
        <v>3021</v>
      </c>
      <c r="M73" s="62">
        <v>2943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253</v>
      </c>
      <c r="H74" s="33">
        <v>322</v>
      </c>
      <c r="I74" s="33">
        <v>363</v>
      </c>
      <c r="J74" s="33">
        <v>344</v>
      </c>
      <c r="K74" s="32">
        <v>357</v>
      </c>
      <c r="L74" s="32">
        <v>309</v>
      </c>
      <c r="M74" s="62">
        <v>359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2875</v>
      </c>
      <c r="H76" s="172">
        <f t="shared" si="3"/>
        <v>3348</v>
      </c>
      <c r="I76" s="172">
        <f t="shared" ref="I76:M76" si="4">+SUM(I64:I75)</f>
        <v>3544</v>
      </c>
      <c r="J76" s="172">
        <f t="shared" si="4"/>
        <v>3607</v>
      </c>
      <c r="K76" s="172">
        <f t="shared" si="4"/>
        <v>3767</v>
      </c>
      <c r="L76" s="172">
        <f t="shared" si="4"/>
        <v>3768</v>
      </c>
      <c r="M76" s="173">
        <f t="shared" si="4"/>
        <v>3838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1313</v>
      </c>
      <c r="D82" s="84">
        <v>1592</v>
      </c>
      <c r="E82" s="84">
        <v>1938</v>
      </c>
      <c r="F82" s="84">
        <v>2238</v>
      </c>
      <c r="G82" s="84">
        <v>2624</v>
      </c>
      <c r="H82" s="85">
        <v>3057</v>
      </c>
      <c r="I82" s="85">
        <v>3218</v>
      </c>
      <c r="J82" s="85">
        <v>3293</v>
      </c>
      <c r="K82" s="86">
        <v>3497</v>
      </c>
      <c r="L82" s="86">
        <v>3500</v>
      </c>
      <c r="M82" s="87">
        <v>3460</v>
      </c>
    </row>
    <row r="83" spans="1:13" ht="18.75" x14ac:dyDescent="0.25">
      <c r="A83" s="241" t="s">
        <v>31</v>
      </c>
      <c r="B83" s="242"/>
      <c r="C83" s="63">
        <v>37</v>
      </c>
      <c r="D83" s="15">
        <v>102</v>
      </c>
      <c r="E83" s="15">
        <v>170</v>
      </c>
      <c r="F83" s="15">
        <v>256</v>
      </c>
      <c r="G83" s="15">
        <v>251</v>
      </c>
      <c r="H83" s="28">
        <v>291</v>
      </c>
      <c r="I83" s="28">
        <v>326</v>
      </c>
      <c r="J83" s="28">
        <v>314</v>
      </c>
      <c r="K83" s="32">
        <v>270</v>
      </c>
      <c r="L83" s="32">
        <v>268</v>
      </c>
      <c r="M83" s="88">
        <v>378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1350</v>
      </c>
      <c r="D87" s="164">
        <f t="shared" ref="D87:H87" si="5">+SUM(D82:D86)</f>
        <v>1694</v>
      </c>
      <c r="E87" s="164">
        <f t="shared" si="5"/>
        <v>2108</v>
      </c>
      <c r="F87" s="164">
        <f t="shared" si="5"/>
        <v>2494</v>
      </c>
      <c r="G87" s="164">
        <f t="shared" si="5"/>
        <v>2875</v>
      </c>
      <c r="H87" s="165">
        <f t="shared" si="5"/>
        <v>3348</v>
      </c>
      <c r="I87" s="165">
        <f>+SUM(I82:I86)</f>
        <v>3544</v>
      </c>
      <c r="J87" s="165">
        <f>+SUM(J82:J86)</f>
        <v>3607</v>
      </c>
      <c r="K87" s="166">
        <f>+SUM(K82:K86)</f>
        <v>3767</v>
      </c>
      <c r="L87" s="166">
        <f>+SUM(L82:L86)</f>
        <v>3768</v>
      </c>
      <c r="M87" s="167">
        <f>+SUM(M82:M86)</f>
        <v>3838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285</v>
      </c>
      <c r="D93" s="91">
        <v>463</v>
      </c>
      <c r="E93" s="91">
        <v>913</v>
      </c>
      <c r="F93" s="91">
        <v>1163</v>
      </c>
      <c r="G93" s="91">
        <v>1575</v>
      </c>
      <c r="H93" s="92">
        <v>1895</v>
      </c>
      <c r="I93" s="92">
        <v>1961</v>
      </c>
      <c r="J93" s="86">
        <v>1949</v>
      </c>
      <c r="K93" s="86">
        <v>1977</v>
      </c>
      <c r="L93" s="86">
        <v>1987</v>
      </c>
      <c r="M93" s="87">
        <v>2046</v>
      </c>
    </row>
    <row r="94" spans="1:13" ht="18.75" x14ac:dyDescent="0.25">
      <c r="A94" s="275" t="s">
        <v>35</v>
      </c>
      <c r="B94" s="276"/>
      <c r="C94" s="63">
        <v>1065</v>
      </c>
      <c r="D94" s="15">
        <v>1231</v>
      </c>
      <c r="E94" s="15">
        <v>1195</v>
      </c>
      <c r="F94" s="15">
        <v>1331</v>
      </c>
      <c r="G94" s="15">
        <v>1300</v>
      </c>
      <c r="H94" s="28">
        <v>1453</v>
      </c>
      <c r="I94" s="28">
        <v>1583</v>
      </c>
      <c r="J94" s="28">
        <v>1658</v>
      </c>
      <c r="K94" s="32">
        <v>1790</v>
      </c>
      <c r="L94" s="32">
        <v>1781</v>
      </c>
      <c r="M94" s="88">
        <v>1792</v>
      </c>
    </row>
    <row r="95" spans="1:13" ht="19.5" thickBot="1" x14ac:dyDescent="0.3">
      <c r="A95" s="250" t="s">
        <v>8</v>
      </c>
      <c r="B95" s="251"/>
      <c r="C95" s="158">
        <f>+SUM(C93:C94)</f>
        <v>1350</v>
      </c>
      <c r="D95" s="164">
        <f t="shared" ref="D95:M95" si="6">+SUM(D93:D94)</f>
        <v>1694</v>
      </c>
      <c r="E95" s="164">
        <f t="shared" si="6"/>
        <v>2108</v>
      </c>
      <c r="F95" s="164">
        <f t="shared" si="6"/>
        <v>2494</v>
      </c>
      <c r="G95" s="164">
        <f t="shared" si="6"/>
        <v>2875</v>
      </c>
      <c r="H95" s="165">
        <f t="shared" si="6"/>
        <v>3348</v>
      </c>
      <c r="I95" s="165">
        <f t="shared" si="6"/>
        <v>3544</v>
      </c>
      <c r="J95" s="165">
        <f t="shared" si="6"/>
        <v>3607</v>
      </c>
      <c r="K95" s="166">
        <f t="shared" si="6"/>
        <v>3767</v>
      </c>
      <c r="L95" s="166">
        <f t="shared" si="6"/>
        <v>3768</v>
      </c>
      <c r="M95" s="167">
        <f t="shared" si="6"/>
        <v>3838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0.15966386554621848</v>
      </c>
      <c r="D100" s="209">
        <v>0.12662337662337661</v>
      </c>
      <c r="E100" s="209">
        <v>0.14242424242424243</v>
      </c>
      <c r="F100" s="209">
        <v>0.11728395061728394</v>
      </c>
      <c r="G100" s="210">
        <v>0.14671814671814673</v>
      </c>
    </row>
    <row r="101" spans="1:10" ht="18.75" x14ac:dyDescent="0.25">
      <c r="A101" s="275" t="s">
        <v>4</v>
      </c>
      <c r="B101" s="276"/>
      <c r="C101" s="209">
        <v>7.3667073667073674E-2</v>
      </c>
      <c r="D101" s="209">
        <v>7.3493556252176948E-2</v>
      </c>
      <c r="E101" s="209">
        <v>7.3765020026702266E-2</v>
      </c>
      <c r="F101" s="209">
        <v>5.8765915768854066E-2</v>
      </c>
      <c r="G101" s="210">
        <v>5.6840077071290941E-2</v>
      </c>
    </row>
    <row r="102" spans="1:10" ht="19.5" thickBot="1" x14ac:dyDescent="0.3">
      <c r="A102" s="250" t="s">
        <v>41</v>
      </c>
      <c r="B102" s="251"/>
      <c r="C102" s="162">
        <v>8.1261595547309828E-2</v>
      </c>
      <c r="D102" s="162">
        <v>7.8641082101289714E-2</v>
      </c>
      <c r="E102" s="162">
        <v>8.0577269993986775E-2</v>
      </c>
      <c r="F102" s="162">
        <v>6.4363743726011224E-2</v>
      </c>
      <c r="G102" s="163">
        <v>6.3741476430477326E-2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378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2</v>
      </c>
      <c r="J110"/>
    </row>
    <row r="111" spans="1:10" ht="18.75" x14ac:dyDescent="0.25">
      <c r="A111" s="217" t="s">
        <v>4</v>
      </c>
      <c r="B111" s="249"/>
      <c r="C111" s="63">
        <f t="shared" si="7"/>
        <v>3312</v>
      </c>
      <c r="D111" s="95">
        <v>2062</v>
      </c>
      <c r="E111" s="96">
        <f t="shared" si="8"/>
        <v>0.62258454106280192</v>
      </c>
      <c r="G111" s="217" t="s">
        <v>4</v>
      </c>
      <c r="H111" s="218"/>
      <c r="I111" s="98">
        <v>5</v>
      </c>
      <c r="J111"/>
    </row>
    <row r="112" spans="1:10" ht="18.75" x14ac:dyDescent="0.25">
      <c r="A112" s="217" t="s">
        <v>5</v>
      </c>
      <c r="B112" s="249"/>
      <c r="C112" s="63">
        <f t="shared" si="7"/>
        <v>148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7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3838</v>
      </c>
      <c r="D115" s="159">
        <f>+SUM(D109:D114)</f>
        <v>2062</v>
      </c>
      <c r="E115" s="160">
        <f t="shared" si="8"/>
        <v>0.53725898905680036</v>
      </c>
      <c r="G115" s="257" t="s">
        <v>8</v>
      </c>
      <c r="H115" s="292"/>
      <c r="I115" s="161">
        <f>+SUM(I109:I114)</f>
        <v>14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1440</v>
      </c>
      <c r="E123" s="103">
        <v>0</v>
      </c>
      <c r="F123" s="303">
        <f>+E123+E124</f>
        <v>867</v>
      </c>
      <c r="G123" s="67">
        <v>459</v>
      </c>
      <c r="H123" s="305">
        <f>+G123+G124</f>
        <v>1177</v>
      </c>
    </row>
    <row r="124" spans="1:10" ht="18.75" x14ac:dyDescent="0.25">
      <c r="A124" s="227"/>
      <c r="B124" s="105">
        <v>2</v>
      </c>
      <c r="C124" s="99">
        <v>1440</v>
      </c>
      <c r="D124" s="223"/>
      <c r="E124" s="99">
        <v>867</v>
      </c>
      <c r="F124" s="223"/>
      <c r="G124" s="99">
        <v>718</v>
      </c>
      <c r="H124" s="223"/>
    </row>
    <row r="125" spans="1:10" ht="18.75" x14ac:dyDescent="0.25">
      <c r="A125" s="226">
        <v>2017</v>
      </c>
      <c r="B125" s="106">
        <v>1</v>
      </c>
      <c r="C125" s="100">
        <v>1376</v>
      </c>
      <c r="D125" s="222">
        <f>+C125+C126</f>
        <v>2906</v>
      </c>
      <c r="E125" s="100">
        <v>697</v>
      </c>
      <c r="F125" s="222">
        <f>+E125+E126</f>
        <v>1567</v>
      </c>
      <c r="G125" s="100">
        <v>616</v>
      </c>
      <c r="H125" s="222">
        <f>+G125+G126</f>
        <v>1320</v>
      </c>
    </row>
    <row r="126" spans="1:10" ht="18.75" x14ac:dyDescent="0.25">
      <c r="A126" s="227"/>
      <c r="B126" s="105">
        <v>2</v>
      </c>
      <c r="C126" s="99">
        <v>1530</v>
      </c>
      <c r="D126" s="223"/>
      <c r="E126" s="99">
        <v>870</v>
      </c>
      <c r="F126" s="223"/>
      <c r="G126" s="99">
        <v>704</v>
      </c>
      <c r="H126" s="223"/>
    </row>
    <row r="127" spans="1:10" ht="18.75" x14ac:dyDescent="0.25">
      <c r="A127" s="226">
        <v>2018</v>
      </c>
      <c r="B127" s="106">
        <v>1</v>
      </c>
      <c r="C127" s="100">
        <v>1312</v>
      </c>
      <c r="D127" s="222">
        <f>+C127+C128</f>
        <v>2811</v>
      </c>
      <c r="E127" s="100">
        <v>640</v>
      </c>
      <c r="F127" s="222">
        <f>+E127+E128</f>
        <v>1444</v>
      </c>
      <c r="G127" s="100">
        <v>523</v>
      </c>
      <c r="H127" s="222">
        <f>+G127+G128</f>
        <v>1161</v>
      </c>
    </row>
    <row r="128" spans="1:10" ht="18.75" x14ac:dyDescent="0.25">
      <c r="A128" s="227"/>
      <c r="B128" s="105">
        <v>2</v>
      </c>
      <c r="C128" s="99">
        <v>1499</v>
      </c>
      <c r="D128" s="223"/>
      <c r="E128" s="99">
        <v>804</v>
      </c>
      <c r="F128" s="223"/>
      <c r="G128" s="99">
        <v>638</v>
      </c>
      <c r="H128" s="223"/>
    </row>
    <row r="129" spans="1:28" ht="18.75" x14ac:dyDescent="0.25">
      <c r="A129" s="226">
        <v>2019</v>
      </c>
      <c r="B129" s="106">
        <v>1</v>
      </c>
      <c r="C129" s="100">
        <v>1197</v>
      </c>
      <c r="D129" s="222">
        <f>+C129+C130</f>
        <v>2410</v>
      </c>
      <c r="E129" s="100">
        <v>609</v>
      </c>
      <c r="F129" s="222">
        <f>+E129+E130</f>
        <v>1333</v>
      </c>
      <c r="G129" s="100">
        <v>482</v>
      </c>
      <c r="H129" s="222">
        <f>+G129+G130</f>
        <v>1098</v>
      </c>
    </row>
    <row r="130" spans="1:28" ht="18.75" x14ac:dyDescent="0.25">
      <c r="A130" s="227"/>
      <c r="B130" s="105">
        <v>2</v>
      </c>
      <c r="C130" s="99">
        <v>1213</v>
      </c>
      <c r="D130" s="223"/>
      <c r="E130" s="99">
        <v>724</v>
      </c>
      <c r="F130" s="223"/>
      <c r="G130" s="99">
        <v>616</v>
      </c>
      <c r="H130" s="223"/>
    </row>
    <row r="131" spans="1:28" ht="18.75" x14ac:dyDescent="0.25">
      <c r="A131" s="226">
        <v>2022</v>
      </c>
      <c r="B131" s="106">
        <v>1</v>
      </c>
      <c r="C131" s="100">
        <v>1308</v>
      </c>
      <c r="D131" s="222">
        <f>+C131+C132</f>
        <v>2176</v>
      </c>
      <c r="E131" s="100">
        <v>644</v>
      </c>
      <c r="F131" s="222">
        <f>+E131+E132</f>
        <v>1438</v>
      </c>
      <c r="G131" s="100">
        <v>520</v>
      </c>
      <c r="H131" s="222">
        <f>+G131+G132</f>
        <v>1146</v>
      </c>
    </row>
    <row r="132" spans="1:28" ht="18.75" x14ac:dyDescent="0.25">
      <c r="A132" s="227"/>
      <c r="B132" s="105">
        <v>2</v>
      </c>
      <c r="C132" s="99">
        <v>868</v>
      </c>
      <c r="D132" s="223"/>
      <c r="E132" s="99">
        <v>794</v>
      </c>
      <c r="F132" s="223"/>
      <c r="G132" s="99">
        <v>626</v>
      </c>
      <c r="H132" s="223"/>
    </row>
    <row r="133" spans="1:28" ht="18.75" x14ac:dyDescent="0.25">
      <c r="A133" s="226">
        <v>2021</v>
      </c>
      <c r="B133" s="106">
        <v>1</v>
      </c>
      <c r="C133" s="100">
        <v>879</v>
      </c>
      <c r="D133" s="222">
        <f>+C133+C134</f>
        <v>1880</v>
      </c>
      <c r="E133" s="100">
        <v>524</v>
      </c>
      <c r="F133" s="222">
        <f>+E133+E134</f>
        <v>1126</v>
      </c>
      <c r="G133" s="100">
        <v>425</v>
      </c>
      <c r="H133" s="222">
        <f>+G133+G134</f>
        <v>907</v>
      </c>
    </row>
    <row r="134" spans="1:28" ht="18.75" x14ac:dyDescent="0.25">
      <c r="A134" s="227"/>
      <c r="B134" s="105">
        <v>2</v>
      </c>
      <c r="C134" s="99">
        <v>1001</v>
      </c>
      <c r="D134" s="223"/>
      <c r="E134" s="99">
        <v>602</v>
      </c>
      <c r="F134" s="223"/>
      <c r="G134" s="99">
        <v>482</v>
      </c>
      <c r="H134" s="223"/>
    </row>
    <row r="135" spans="1:28" ht="18.75" x14ac:dyDescent="0.25">
      <c r="A135" s="254">
        <v>2022</v>
      </c>
      <c r="B135" s="107">
        <v>1</v>
      </c>
      <c r="C135" s="101">
        <v>1062</v>
      </c>
      <c r="D135" s="271">
        <f>+C135+C136</f>
        <v>2146</v>
      </c>
      <c r="E135" s="101">
        <v>572</v>
      </c>
      <c r="F135" s="271">
        <f>+E135+E136</f>
        <v>1187</v>
      </c>
      <c r="G135" s="101">
        <v>502</v>
      </c>
      <c r="H135" s="271">
        <f>+G135+G136</f>
        <v>1042</v>
      </c>
    </row>
    <row r="136" spans="1:28" ht="19.5" thickBot="1" x14ac:dyDescent="0.3">
      <c r="A136" s="255"/>
      <c r="B136" s="108">
        <v>2</v>
      </c>
      <c r="C136" s="102">
        <v>1084</v>
      </c>
      <c r="D136" s="272"/>
      <c r="E136" s="102">
        <v>615</v>
      </c>
      <c r="F136" s="272"/>
      <c r="G136" s="102">
        <v>540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53</v>
      </c>
      <c r="F141" s="110">
        <f t="shared" si="9"/>
        <v>57</v>
      </c>
      <c r="G141" s="110">
        <f t="shared" si="9"/>
        <v>30</v>
      </c>
      <c r="H141" s="110">
        <f t="shared" si="9"/>
        <v>2</v>
      </c>
      <c r="I141" s="111">
        <f t="shared" si="9"/>
        <v>0</v>
      </c>
      <c r="J141" s="229">
        <f>+SUM(B141:I141)</f>
        <v>143</v>
      </c>
      <c r="M141" s="3">
        <v>0</v>
      </c>
      <c r="N141" s="22">
        <v>0</v>
      </c>
      <c r="O141" s="22">
        <v>1</v>
      </c>
      <c r="P141" s="22">
        <v>53</v>
      </c>
      <c r="Q141" s="22">
        <v>57</v>
      </c>
      <c r="R141" s="22">
        <v>30</v>
      </c>
      <c r="S141" s="22">
        <v>2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6.993006993006993E-3</v>
      </c>
      <c r="E142" s="113">
        <f>+IF($J$141=0,"",(E141/$J$141))</f>
        <v>0.37062937062937062</v>
      </c>
      <c r="F142" s="113">
        <f>+IF($J$141=0,"",(F141/$J$141))</f>
        <v>0.39860139860139859</v>
      </c>
      <c r="G142" s="113">
        <f t="shared" si="10"/>
        <v>0.20979020979020979</v>
      </c>
      <c r="H142" s="113">
        <f t="shared" si="10"/>
        <v>1.3986013986013986E-2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65</v>
      </c>
      <c r="Q142" s="22">
        <v>68</v>
      </c>
      <c r="R142" s="22">
        <v>61</v>
      </c>
      <c r="S142" s="22">
        <v>4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65</v>
      </c>
      <c r="F143" s="116">
        <f t="shared" si="11"/>
        <v>68</v>
      </c>
      <c r="G143" s="116">
        <f t="shared" si="11"/>
        <v>61</v>
      </c>
      <c r="H143" s="116">
        <f t="shared" si="11"/>
        <v>4</v>
      </c>
      <c r="I143" s="117">
        <f t="shared" si="11"/>
        <v>0</v>
      </c>
      <c r="J143" s="224">
        <f>+SUM(B143:I143)</f>
        <v>198</v>
      </c>
      <c r="M143" s="3">
        <v>0</v>
      </c>
      <c r="N143" s="22">
        <v>0</v>
      </c>
      <c r="O143" s="22">
        <v>0</v>
      </c>
      <c r="P143" s="22">
        <v>44</v>
      </c>
      <c r="Q143" s="22">
        <v>66</v>
      </c>
      <c r="R143" s="22">
        <v>70</v>
      </c>
      <c r="S143" s="22">
        <v>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0.32828282828282829</v>
      </c>
      <c r="F144" s="119">
        <f t="shared" si="12"/>
        <v>0.34343434343434343</v>
      </c>
      <c r="G144" s="119">
        <f t="shared" si="12"/>
        <v>0.30808080808080807</v>
      </c>
      <c r="H144" s="119">
        <f t="shared" si="12"/>
        <v>2.0202020202020204E-2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45</v>
      </c>
      <c r="Q144" s="3">
        <v>68</v>
      </c>
      <c r="R144" s="3">
        <v>77</v>
      </c>
      <c r="S144" s="3">
        <v>3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44</v>
      </c>
      <c r="F145" s="116">
        <f t="shared" si="13"/>
        <v>66</v>
      </c>
      <c r="G145" s="116">
        <f t="shared" si="13"/>
        <v>70</v>
      </c>
      <c r="H145" s="116">
        <f t="shared" si="13"/>
        <v>3</v>
      </c>
      <c r="I145" s="117">
        <f t="shared" si="13"/>
        <v>0</v>
      </c>
      <c r="J145" s="224">
        <f>+SUM(B145:I145)</f>
        <v>183</v>
      </c>
      <c r="M145" s="3">
        <v>0</v>
      </c>
      <c r="N145" s="3">
        <v>0</v>
      </c>
      <c r="O145" s="3">
        <v>0</v>
      </c>
      <c r="P145" s="3">
        <v>53</v>
      </c>
      <c r="Q145" s="3">
        <v>60</v>
      </c>
      <c r="R145" s="3">
        <v>92</v>
      </c>
      <c r="S145" s="3">
        <v>5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0.24043715846994534</v>
      </c>
      <c r="F146" s="119">
        <f t="shared" si="14"/>
        <v>0.36065573770491804</v>
      </c>
      <c r="G146" s="119">
        <f t="shared" si="14"/>
        <v>0.38251366120218577</v>
      </c>
      <c r="H146" s="119">
        <f t="shared" si="14"/>
        <v>1.6393442622950821E-2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45</v>
      </c>
      <c r="Q146" s="3">
        <v>52</v>
      </c>
      <c r="R146" s="3">
        <v>93</v>
      </c>
      <c r="S146" s="3">
        <v>3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45</v>
      </c>
      <c r="F147" s="116">
        <f t="shared" si="15"/>
        <v>68</v>
      </c>
      <c r="G147" s="116">
        <f t="shared" si="15"/>
        <v>77</v>
      </c>
      <c r="H147" s="116">
        <f t="shared" si="15"/>
        <v>3</v>
      </c>
      <c r="I147" s="117">
        <f t="shared" si="15"/>
        <v>0</v>
      </c>
      <c r="J147" s="224">
        <f>+SUM(B147:I147)</f>
        <v>193</v>
      </c>
      <c r="M147" s="3">
        <v>0</v>
      </c>
      <c r="N147" s="3">
        <v>0</v>
      </c>
      <c r="O147" s="3">
        <v>0</v>
      </c>
      <c r="P147" s="3">
        <v>39</v>
      </c>
      <c r="Q147" s="3">
        <v>52</v>
      </c>
      <c r="R147" s="3">
        <v>108</v>
      </c>
      <c r="S147" s="3">
        <v>6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0.23316062176165803</v>
      </c>
      <c r="F148" s="119">
        <f t="shared" si="16"/>
        <v>0.35233160621761656</v>
      </c>
      <c r="G148" s="119">
        <f t="shared" si="16"/>
        <v>0.39896373056994816</v>
      </c>
      <c r="H148" s="119">
        <f t="shared" si="16"/>
        <v>1.5544041450777202E-2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53</v>
      </c>
      <c r="F149" s="116">
        <f t="shared" si="17"/>
        <v>60</v>
      </c>
      <c r="G149" s="116">
        <f t="shared" si="17"/>
        <v>92</v>
      </c>
      <c r="H149" s="116">
        <f t="shared" si="17"/>
        <v>5</v>
      </c>
      <c r="I149" s="117">
        <f t="shared" si="17"/>
        <v>0</v>
      </c>
      <c r="J149" s="224">
        <f>+SUM(B149:I149)</f>
        <v>210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0.25238095238095237</v>
      </c>
      <c r="F150" s="119">
        <f t="shared" si="18"/>
        <v>0.2857142857142857</v>
      </c>
      <c r="G150" s="119">
        <f t="shared" si="18"/>
        <v>0.43809523809523809</v>
      </c>
      <c r="H150" s="119">
        <f t="shared" si="18"/>
        <v>2.3809523809523808E-2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45</v>
      </c>
      <c r="F151" s="116">
        <f t="shared" si="19"/>
        <v>52</v>
      </c>
      <c r="G151" s="116">
        <f t="shared" si="19"/>
        <v>93</v>
      </c>
      <c r="H151" s="116">
        <f t="shared" si="19"/>
        <v>3</v>
      </c>
      <c r="I151" s="117">
        <f t="shared" si="19"/>
        <v>0</v>
      </c>
      <c r="J151" s="224">
        <f>+SUM(B151:I151)</f>
        <v>193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0.23316062176165803</v>
      </c>
      <c r="F152" s="119">
        <f t="shared" si="20"/>
        <v>0.26943005181347152</v>
      </c>
      <c r="G152" s="119">
        <f t="shared" si="20"/>
        <v>0.48186528497409326</v>
      </c>
      <c r="H152" s="119">
        <f t="shared" si="20"/>
        <v>1.5544041450777202E-2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39</v>
      </c>
      <c r="F153" s="122">
        <f t="shared" si="21"/>
        <v>52</v>
      </c>
      <c r="G153" s="122">
        <f t="shared" si="21"/>
        <v>108</v>
      </c>
      <c r="H153" s="122">
        <f t="shared" si="21"/>
        <v>6</v>
      </c>
      <c r="I153" s="123">
        <f t="shared" si="21"/>
        <v>0</v>
      </c>
      <c r="J153" s="235">
        <f>+SUM(B153:I153)</f>
        <v>205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0.19024390243902439</v>
      </c>
      <c r="F154" s="125">
        <f t="shared" si="22"/>
        <v>0.25365853658536586</v>
      </c>
      <c r="G154" s="125">
        <f t="shared" si="22"/>
        <v>0.52682926829268295</v>
      </c>
      <c r="H154" s="125">
        <f t="shared" si="22"/>
        <v>2.9268292682926831E-2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41</v>
      </c>
      <c r="C159" s="83">
        <f t="shared" ref="C159:E159" si="23">+N159</f>
        <v>26</v>
      </c>
      <c r="D159" s="83">
        <f t="shared" si="23"/>
        <v>60</v>
      </c>
      <c r="E159" s="110">
        <f t="shared" si="23"/>
        <v>16</v>
      </c>
      <c r="F159" s="229">
        <f>+SUM(B159:E159)</f>
        <v>143</v>
      </c>
      <c r="G159" s="83">
        <f>Q159</f>
        <v>63</v>
      </c>
      <c r="H159" s="110">
        <f>R159</f>
        <v>80</v>
      </c>
      <c r="I159" s="229">
        <f>+SUM(G159:H159)</f>
        <v>143</v>
      </c>
      <c r="J159" s="34"/>
      <c r="M159" s="3">
        <v>41</v>
      </c>
      <c r="N159" s="3">
        <v>26</v>
      </c>
      <c r="O159" s="3">
        <v>60</v>
      </c>
      <c r="P159" s="3">
        <v>16</v>
      </c>
      <c r="Q159" s="3">
        <v>63</v>
      </c>
      <c r="R159" s="3">
        <v>80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0.28671328671328672</v>
      </c>
      <c r="C160" s="30">
        <f t="shared" ref="C160:E160" si="24">+IF($F$159=0,"",(C159/$F$159))</f>
        <v>0.18181818181818182</v>
      </c>
      <c r="D160" s="30">
        <f t="shared" si="24"/>
        <v>0.41958041958041958</v>
      </c>
      <c r="E160" s="113">
        <f t="shared" si="24"/>
        <v>0.11188811188811189</v>
      </c>
      <c r="F160" s="230"/>
      <c r="G160" s="30">
        <f>+IF($I$159=0,"",(G159/$I$159))</f>
        <v>0.44055944055944057</v>
      </c>
      <c r="H160" s="113">
        <f>+IF($I$159=0,"",(H159/$I$159))</f>
        <v>0.55944055944055948</v>
      </c>
      <c r="I160" s="230"/>
      <c r="J160" s="34"/>
      <c r="M160" s="3">
        <v>8</v>
      </c>
      <c r="N160" s="3">
        <v>2</v>
      </c>
      <c r="O160" s="3">
        <v>5</v>
      </c>
      <c r="P160" s="3">
        <v>183</v>
      </c>
      <c r="Q160" s="3">
        <v>90</v>
      </c>
      <c r="R160" s="3">
        <v>108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8</v>
      </c>
      <c r="C161" s="25">
        <f t="shared" ref="C161:E161" si="25">+N160</f>
        <v>2</v>
      </c>
      <c r="D161" s="25">
        <f t="shared" si="25"/>
        <v>5</v>
      </c>
      <c r="E161" s="116">
        <f t="shared" si="25"/>
        <v>183</v>
      </c>
      <c r="F161" s="224">
        <f>+SUM(B161:E161)</f>
        <v>198</v>
      </c>
      <c r="G161" s="25">
        <f>Q160</f>
        <v>90</v>
      </c>
      <c r="H161" s="116">
        <f>R160</f>
        <v>108</v>
      </c>
      <c r="I161" s="224">
        <f>+SUM(G161:H161)</f>
        <v>198</v>
      </c>
      <c r="J161" s="34"/>
      <c r="M161" s="3">
        <v>47</v>
      </c>
      <c r="N161" s="3">
        <v>50</v>
      </c>
      <c r="O161" s="3">
        <v>86</v>
      </c>
      <c r="P161" s="3">
        <v>0</v>
      </c>
      <c r="Q161" s="3">
        <v>91</v>
      </c>
      <c r="R161" s="3">
        <v>92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4.0404040404040407E-2</v>
      </c>
      <c r="C162" s="29">
        <f t="shared" ref="C162:E162" si="26">+IF($F$161=0,"",(C161/$F$161))</f>
        <v>1.0101010101010102E-2</v>
      </c>
      <c r="D162" s="29">
        <f t="shared" si="26"/>
        <v>2.5252525252525252E-2</v>
      </c>
      <c r="E162" s="119">
        <f t="shared" si="26"/>
        <v>0.9242424242424242</v>
      </c>
      <c r="F162" s="225"/>
      <c r="G162" s="29">
        <f>+IF($I$161=0,"",(G161/$I$161))</f>
        <v>0.45454545454545453</v>
      </c>
      <c r="H162" s="119">
        <f>+IF($I$161=0,"",(H161/$I$161))</f>
        <v>0.54545454545454541</v>
      </c>
      <c r="I162" s="225"/>
      <c r="J162" s="34"/>
      <c r="M162" s="3">
        <v>38</v>
      </c>
      <c r="N162" s="3">
        <v>56</v>
      </c>
      <c r="O162" s="3">
        <v>99</v>
      </c>
      <c r="P162" s="3">
        <v>0</v>
      </c>
      <c r="Q162" s="3">
        <v>100</v>
      </c>
      <c r="R162" s="3">
        <v>93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47</v>
      </c>
      <c r="C163" s="25">
        <f t="shared" ref="C163:E163" si="27">+N161</f>
        <v>50</v>
      </c>
      <c r="D163" s="25">
        <f t="shared" si="27"/>
        <v>86</v>
      </c>
      <c r="E163" s="116">
        <f t="shared" si="27"/>
        <v>0</v>
      </c>
      <c r="F163" s="224">
        <f>+SUM(B163:E163)</f>
        <v>183</v>
      </c>
      <c r="G163" s="25">
        <f>Q161</f>
        <v>91</v>
      </c>
      <c r="H163" s="116">
        <f>R161</f>
        <v>92</v>
      </c>
      <c r="I163" s="224">
        <f>+SUM(G163:H163)</f>
        <v>183</v>
      </c>
      <c r="J163" s="34"/>
      <c r="M163" s="3">
        <v>44</v>
      </c>
      <c r="N163" s="3">
        <v>56</v>
      </c>
      <c r="O163" s="3">
        <v>110</v>
      </c>
      <c r="P163" s="3">
        <v>0</v>
      </c>
      <c r="Q163" s="3">
        <v>111</v>
      </c>
      <c r="R163" s="3">
        <v>99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0.25683060109289618</v>
      </c>
      <c r="C164" s="29">
        <f t="shared" ref="C164:E164" si="28">+IF($F$163=0,"",(C163/$F$163))</f>
        <v>0.27322404371584702</v>
      </c>
      <c r="D164" s="29">
        <f t="shared" si="28"/>
        <v>0.46994535519125685</v>
      </c>
      <c r="E164" s="119">
        <f t="shared" si="28"/>
        <v>0</v>
      </c>
      <c r="F164" s="225"/>
      <c r="G164" s="29">
        <f>+IF($I$163=0,"",(G163/$I$163))</f>
        <v>0.49726775956284153</v>
      </c>
      <c r="H164" s="119">
        <f>+IF($I$163=0,"",(H163/$I$163))</f>
        <v>0.50273224043715847</v>
      </c>
      <c r="I164" s="225"/>
      <c r="J164" s="34"/>
      <c r="M164" s="3">
        <v>46</v>
      </c>
      <c r="N164" s="3">
        <v>53</v>
      </c>
      <c r="O164" s="3">
        <v>94</v>
      </c>
      <c r="P164" s="3">
        <v>0</v>
      </c>
      <c r="Q164" s="3">
        <v>104</v>
      </c>
      <c r="R164" s="3">
        <v>89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38</v>
      </c>
      <c r="C165" s="19">
        <f t="shared" ref="C165:E165" si="29">+N162</f>
        <v>56</v>
      </c>
      <c r="D165" s="19">
        <f t="shared" si="29"/>
        <v>99</v>
      </c>
      <c r="E165" s="122">
        <f t="shared" si="29"/>
        <v>0</v>
      </c>
      <c r="F165" s="224">
        <f>+SUM(B165:E165)</f>
        <v>193</v>
      </c>
      <c r="G165" s="25">
        <f>Q162</f>
        <v>100</v>
      </c>
      <c r="H165" s="116">
        <f>R162</f>
        <v>93</v>
      </c>
      <c r="I165" s="224">
        <f>+SUM(G165:H165)</f>
        <v>193</v>
      </c>
      <c r="J165" s="34"/>
      <c r="M165" s="3">
        <v>31</v>
      </c>
      <c r="N165" s="3">
        <v>54</v>
      </c>
      <c r="O165" s="3">
        <v>120</v>
      </c>
      <c r="P165" s="3">
        <v>0</v>
      </c>
      <c r="Q165" s="3">
        <v>126</v>
      </c>
      <c r="R165" s="3">
        <v>79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0.19689119170984457</v>
      </c>
      <c r="C166" s="29">
        <f>+IF($F$165=0,"",(C165/$F$165))</f>
        <v>0.29015544041450775</v>
      </c>
      <c r="D166" s="29">
        <f t="shared" ref="D166:E166" si="30">+IF($F$165=0,"",(D165/$F$165))</f>
        <v>0.51295336787564771</v>
      </c>
      <c r="E166" s="119">
        <f t="shared" si="30"/>
        <v>0</v>
      </c>
      <c r="F166" s="225"/>
      <c r="G166" s="29">
        <f>+IF($I$165=0,"",(G165/$I$165))</f>
        <v>0.51813471502590669</v>
      </c>
      <c r="H166" s="119">
        <f>+IF($I$165=0,"",(H165/$I$165))</f>
        <v>0.48186528497409326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44</v>
      </c>
      <c r="C167" s="19">
        <f t="shared" ref="C167:E167" si="31">+N163</f>
        <v>56</v>
      </c>
      <c r="D167" s="19">
        <f t="shared" si="31"/>
        <v>110</v>
      </c>
      <c r="E167" s="122">
        <f t="shared" si="31"/>
        <v>0</v>
      </c>
      <c r="F167" s="224">
        <f>+SUM(B167:E167)</f>
        <v>210</v>
      </c>
      <c r="G167" s="25">
        <f>Q163</f>
        <v>111</v>
      </c>
      <c r="H167" s="116">
        <f>R163</f>
        <v>99</v>
      </c>
      <c r="I167" s="224">
        <f>+SUM(G167:H167)</f>
        <v>210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0.20952380952380953</v>
      </c>
      <c r="C168" s="29">
        <f>+IF($F$167=0,"",(C167/$F$167))</f>
        <v>0.26666666666666666</v>
      </c>
      <c r="D168" s="29">
        <f>+IF($F$167=0,"",(D167/$F$167))</f>
        <v>0.52380952380952384</v>
      </c>
      <c r="E168" s="119">
        <f>+IF($F$167=0,"",(E167/$F$167))</f>
        <v>0</v>
      </c>
      <c r="F168" s="225"/>
      <c r="G168" s="29">
        <f>+IF($I$167=0,"",(G167/$I$167))</f>
        <v>0.52857142857142858</v>
      </c>
      <c r="H168" s="119">
        <f>+IF($I$167=0,"",(H167/$I$167))</f>
        <v>0.47142857142857142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46</v>
      </c>
      <c r="C169" s="19">
        <f t="shared" ref="C169:E169" si="32">+N164</f>
        <v>53</v>
      </c>
      <c r="D169" s="19">
        <f t="shared" si="32"/>
        <v>94</v>
      </c>
      <c r="E169" s="122">
        <f t="shared" si="32"/>
        <v>0</v>
      </c>
      <c r="F169" s="224">
        <f>+SUM(B169:E169)</f>
        <v>193</v>
      </c>
      <c r="G169" s="25">
        <f>Q164</f>
        <v>104</v>
      </c>
      <c r="H169" s="116">
        <f>R164</f>
        <v>89</v>
      </c>
      <c r="I169" s="220">
        <f>+SUM(G169:H169)</f>
        <v>193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0.23834196891191708</v>
      </c>
      <c r="C170" s="29">
        <f>+IF($F$169=0,"",(C169/$F$169))</f>
        <v>0.27461139896373055</v>
      </c>
      <c r="D170" s="29">
        <f>+IF($F$169=0,"",(D169/$F$169))</f>
        <v>0.48704663212435234</v>
      </c>
      <c r="E170" s="119">
        <f>+IF($F$169=0,"",(E169/$F$169))</f>
        <v>0</v>
      </c>
      <c r="F170" s="225"/>
      <c r="G170" s="29">
        <f>+IF($I$169=0,"",(G169/$I$169))</f>
        <v>0.53886010362694303</v>
      </c>
      <c r="H170" s="119">
        <f>+IF($I$169=0,"",(H169/$I$169))</f>
        <v>0.46113989637305697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31</v>
      </c>
      <c r="C171" s="19">
        <f t="shared" ref="C171:E171" si="33">+N165</f>
        <v>54</v>
      </c>
      <c r="D171" s="19">
        <f t="shared" si="33"/>
        <v>120</v>
      </c>
      <c r="E171" s="122">
        <f t="shared" si="33"/>
        <v>0</v>
      </c>
      <c r="F171" s="235">
        <f>+SUM(B171:E171)</f>
        <v>205</v>
      </c>
      <c r="G171" s="19">
        <f>Q165</f>
        <v>126</v>
      </c>
      <c r="H171" s="122">
        <f>R165</f>
        <v>79</v>
      </c>
      <c r="I171" s="235">
        <f>+SUM(G171:H171)</f>
        <v>205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0.15121951219512195</v>
      </c>
      <c r="C172" s="127">
        <f t="shared" ref="C172:E172" si="34">+IF($F$171=0,"",(C171/$F$171))</f>
        <v>0.26341463414634148</v>
      </c>
      <c r="D172" s="127">
        <f t="shared" si="34"/>
        <v>0.58536585365853655</v>
      </c>
      <c r="E172" s="125">
        <f t="shared" si="34"/>
        <v>0</v>
      </c>
      <c r="F172" s="236"/>
      <c r="G172" s="127">
        <f>+IF($I$171=0,"",(G171/$I$171))</f>
        <v>0.61463414634146341</v>
      </c>
      <c r="H172" s="125">
        <f>+IF($I$171=0,"",(H171/$I$171))</f>
        <v>0.38536585365853659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102</v>
      </c>
      <c r="D178" s="19">
        <f t="shared" si="35"/>
        <v>41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143</v>
      </c>
      <c r="I178" s="21"/>
      <c r="J178" s="21"/>
      <c r="K178" s="3"/>
      <c r="L178" s="3"/>
      <c r="M178" s="3">
        <v>0</v>
      </c>
      <c r="N178" s="3">
        <v>102</v>
      </c>
      <c r="O178" s="43">
        <v>41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0.71328671328671334</v>
      </c>
      <c r="D179" s="30">
        <f t="shared" si="36"/>
        <v>0.28671328671328672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7</v>
      </c>
      <c r="O179" s="43">
        <v>8</v>
      </c>
      <c r="P179" s="43">
        <v>0</v>
      </c>
      <c r="Q179" s="43">
        <v>0</v>
      </c>
      <c r="R179" s="43">
        <v>183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7</v>
      </c>
      <c r="D180" s="25">
        <f t="shared" si="37"/>
        <v>8</v>
      </c>
      <c r="E180" s="25">
        <f t="shared" si="37"/>
        <v>0</v>
      </c>
      <c r="F180" s="25">
        <f t="shared" si="37"/>
        <v>0</v>
      </c>
      <c r="G180" s="116">
        <f t="shared" si="37"/>
        <v>183</v>
      </c>
      <c r="H180" s="224">
        <f>+SUM(B180:G180)</f>
        <v>198</v>
      </c>
      <c r="I180" s="20"/>
      <c r="J180" s="20"/>
      <c r="K180" s="3"/>
      <c r="L180" s="3"/>
      <c r="M180" s="3">
        <v>0</v>
      </c>
      <c r="N180" s="3">
        <v>136</v>
      </c>
      <c r="O180" s="43">
        <v>47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3.5353535353535352E-2</v>
      </c>
      <c r="D181" s="29">
        <f t="shared" si="38"/>
        <v>4.0404040404040407E-2</v>
      </c>
      <c r="E181" s="29">
        <f t="shared" si="38"/>
        <v>0</v>
      </c>
      <c r="F181" s="29">
        <f t="shared" si="38"/>
        <v>0</v>
      </c>
      <c r="G181" s="119">
        <f t="shared" si="38"/>
        <v>0.9242424242424242</v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38</v>
      </c>
      <c r="P181" s="43">
        <v>155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136</v>
      </c>
      <c r="D182" s="25">
        <f t="shared" si="39"/>
        <v>47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183</v>
      </c>
      <c r="I182" s="20"/>
      <c r="J182" s="20"/>
      <c r="K182" s="3"/>
      <c r="L182" s="3"/>
      <c r="M182" s="3">
        <v>0</v>
      </c>
      <c r="N182" s="3">
        <v>6</v>
      </c>
      <c r="O182" s="43">
        <v>44</v>
      </c>
      <c r="P182" s="43">
        <v>160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0.74316939890710387</v>
      </c>
      <c r="D183" s="29">
        <f t="shared" si="40"/>
        <v>0.25683060109289618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10</v>
      </c>
      <c r="O183" s="43">
        <v>38</v>
      </c>
      <c r="P183" s="43">
        <v>145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38</v>
      </c>
      <c r="E184" s="25">
        <f t="shared" si="41"/>
        <v>155</v>
      </c>
      <c r="F184" s="25">
        <f t="shared" si="41"/>
        <v>0</v>
      </c>
      <c r="G184" s="116">
        <f t="shared" si="41"/>
        <v>0</v>
      </c>
      <c r="H184" s="224">
        <f>+SUM(B184:G184)</f>
        <v>193</v>
      </c>
      <c r="I184" s="20"/>
      <c r="J184" s="20"/>
      <c r="K184" s="20"/>
      <c r="L184" s="20"/>
      <c r="M184" s="3">
        <v>0</v>
      </c>
      <c r="N184" s="3">
        <v>24</v>
      </c>
      <c r="O184" s="43">
        <v>16</v>
      </c>
      <c r="P184" s="43">
        <v>165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</v>
      </c>
      <c r="D185" s="29">
        <f t="shared" si="42"/>
        <v>0.19689119170984457</v>
      </c>
      <c r="E185" s="29">
        <f t="shared" si="42"/>
        <v>0.80310880829015541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6</v>
      </c>
      <c r="D186" s="25">
        <f t="shared" si="43"/>
        <v>44</v>
      </c>
      <c r="E186" s="25">
        <f t="shared" si="43"/>
        <v>160</v>
      </c>
      <c r="F186" s="25">
        <f t="shared" si="43"/>
        <v>0</v>
      </c>
      <c r="G186" s="116">
        <f t="shared" si="43"/>
        <v>0</v>
      </c>
      <c r="H186" s="224">
        <f>+SUM(B186:G186)</f>
        <v>210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2.8571428571428571E-2</v>
      </c>
      <c r="D187" s="29">
        <f t="shared" si="44"/>
        <v>0.20952380952380953</v>
      </c>
      <c r="E187" s="29">
        <f t="shared" si="44"/>
        <v>0.76190476190476186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10</v>
      </c>
      <c r="D188" s="25">
        <f t="shared" si="45"/>
        <v>38</v>
      </c>
      <c r="E188" s="25">
        <f t="shared" si="45"/>
        <v>145</v>
      </c>
      <c r="F188" s="25">
        <f t="shared" si="45"/>
        <v>0</v>
      </c>
      <c r="G188" s="116">
        <f t="shared" si="45"/>
        <v>0</v>
      </c>
      <c r="H188" s="224">
        <f>+SUM(B188:G188)</f>
        <v>193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5.181347150259067E-2</v>
      </c>
      <c r="D189" s="29">
        <f t="shared" si="46"/>
        <v>0.19689119170984457</v>
      </c>
      <c r="E189" s="29">
        <f t="shared" si="46"/>
        <v>0.75129533678756477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24</v>
      </c>
      <c r="D190" s="25">
        <f t="shared" si="47"/>
        <v>16</v>
      </c>
      <c r="E190" s="25">
        <f t="shared" si="47"/>
        <v>165</v>
      </c>
      <c r="F190" s="25">
        <f t="shared" si="47"/>
        <v>0</v>
      </c>
      <c r="G190" s="116">
        <f t="shared" si="47"/>
        <v>0</v>
      </c>
      <c r="H190" s="224">
        <f>+SUM(B190:G190)</f>
        <v>205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0.11707317073170732</v>
      </c>
      <c r="D191" s="127">
        <f t="shared" ref="D191:G191" si="48">+IF($H$190=0,"",(D190/$H$190))</f>
        <v>7.8048780487804878E-2</v>
      </c>
      <c r="E191" s="127">
        <f t="shared" si="48"/>
        <v>0.80487804878048785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4</v>
      </c>
      <c r="F197" s="15">
        <v>26</v>
      </c>
      <c r="G197" s="15">
        <v>42</v>
      </c>
      <c r="H197" s="28">
        <v>24</v>
      </c>
      <c r="I197" s="28">
        <v>49</v>
      </c>
      <c r="J197" s="33">
        <v>60</v>
      </c>
      <c r="K197" s="33">
        <v>78</v>
      </c>
      <c r="L197" s="33">
        <v>59</v>
      </c>
      <c r="M197" s="70">
        <v>43</v>
      </c>
      <c r="AK197" s="1"/>
    </row>
    <row r="198" spans="1:37" ht="18.75" x14ac:dyDescent="0.25">
      <c r="A198" s="241" t="s">
        <v>4</v>
      </c>
      <c r="B198" s="242"/>
      <c r="C198" s="69">
        <v>270</v>
      </c>
      <c r="D198" s="15">
        <v>174</v>
      </c>
      <c r="E198" s="15">
        <v>166</v>
      </c>
      <c r="F198" s="15">
        <v>195</v>
      </c>
      <c r="G198" s="15">
        <v>259</v>
      </c>
      <c r="H198" s="28">
        <v>296</v>
      </c>
      <c r="I198" s="28">
        <v>378</v>
      </c>
      <c r="J198" s="33">
        <v>445</v>
      </c>
      <c r="K198" s="33">
        <v>410</v>
      </c>
      <c r="L198" s="33">
        <v>472</v>
      </c>
      <c r="M198" s="70">
        <v>656</v>
      </c>
      <c r="AK198" s="1"/>
    </row>
    <row r="199" spans="1:37" ht="18.75" x14ac:dyDescent="0.25">
      <c r="A199" s="241" t="s">
        <v>5</v>
      </c>
      <c r="B199" s="242"/>
      <c r="C199" s="69">
        <v>64</v>
      </c>
      <c r="D199" s="15">
        <v>66</v>
      </c>
      <c r="E199" s="15">
        <v>54</v>
      </c>
      <c r="F199" s="15">
        <v>86</v>
      </c>
      <c r="G199" s="15">
        <v>68</v>
      </c>
      <c r="H199" s="28">
        <v>73</v>
      </c>
      <c r="I199" s="28">
        <v>123</v>
      </c>
      <c r="J199" s="33">
        <v>110</v>
      </c>
      <c r="K199" s="33">
        <v>106</v>
      </c>
      <c r="L199" s="33">
        <v>239</v>
      </c>
      <c r="M199" s="70">
        <v>138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334</v>
      </c>
      <c r="D202" s="158">
        <f t="shared" si="49"/>
        <v>240</v>
      </c>
      <c r="E202" s="158">
        <f t="shared" si="49"/>
        <v>224</v>
      </c>
      <c r="F202" s="158">
        <f t="shared" si="49"/>
        <v>307</v>
      </c>
      <c r="G202" s="158">
        <f t="shared" si="49"/>
        <v>369</v>
      </c>
      <c r="H202" s="158">
        <f t="shared" si="49"/>
        <v>393</v>
      </c>
      <c r="I202" s="158">
        <f t="shared" si="49"/>
        <v>550</v>
      </c>
      <c r="J202" s="158">
        <f t="shared" si="49"/>
        <v>615</v>
      </c>
      <c r="K202" s="158">
        <f t="shared" ref="K202:L202" si="50">+SUM(K196:K201)</f>
        <v>594</v>
      </c>
      <c r="L202" s="158">
        <f t="shared" si="50"/>
        <v>770</v>
      </c>
      <c r="M202" s="179">
        <f>+SUM(M196:M201)</f>
        <v>837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123</v>
      </c>
      <c r="E208" s="134"/>
      <c r="F208" s="186" t="s">
        <v>123</v>
      </c>
      <c r="G208" s="187"/>
      <c r="H208" s="186" t="s">
        <v>123</v>
      </c>
      <c r="I208" s="186"/>
      <c r="J208" s="192" t="s">
        <v>123</v>
      </c>
      <c r="K208" s="201"/>
      <c r="L208" s="186" t="s">
        <v>123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0.69047619047619047</v>
      </c>
      <c r="E209" s="187"/>
      <c r="F209" s="186">
        <v>0.84</v>
      </c>
      <c r="G209" s="187"/>
      <c r="H209" s="186">
        <v>0.58333333333333337</v>
      </c>
      <c r="I209" s="186"/>
      <c r="J209" s="194">
        <v>0.47457627118644069</v>
      </c>
      <c r="K209" s="202"/>
      <c r="L209" s="186">
        <v>0.71052631578947367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0.76296296296296295</v>
      </c>
      <c r="E210" s="187"/>
      <c r="F210" s="186">
        <v>0.79032258064516125</v>
      </c>
      <c r="G210" s="187"/>
      <c r="H210" s="186">
        <v>0.80636604774535814</v>
      </c>
      <c r="I210" s="186"/>
      <c r="J210" s="194">
        <v>0.68314606741573036</v>
      </c>
      <c r="K210" s="202"/>
      <c r="L210" s="186">
        <v>0.74390243902439024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0.92647058823529416</v>
      </c>
      <c r="E211" s="187"/>
      <c r="F211" s="186">
        <v>0.93506493506493504</v>
      </c>
      <c r="G211" s="187"/>
      <c r="H211" s="186">
        <v>0.96747967479674801</v>
      </c>
      <c r="I211" s="186"/>
      <c r="J211" s="194">
        <v>0.86238532110091748</v>
      </c>
      <c r="K211" s="202"/>
      <c r="L211" s="186">
        <v>0.85576923076923073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123</v>
      </c>
      <c r="E213" s="187"/>
      <c r="F213" s="186" t="s">
        <v>123</v>
      </c>
      <c r="G213" s="187"/>
      <c r="H213" s="186" t="s">
        <v>123</v>
      </c>
      <c r="I213" s="186"/>
      <c r="J213" s="194" t="s">
        <v>123</v>
      </c>
      <c r="K213" s="202"/>
      <c r="L213" s="186" t="s">
        <v>123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122</v>
      </c>
      <c r="E221" s="187"/>
      <c r="F221" s="193" t="s">
        <v>122</v>
      </c>
      <c r="G221" s="187"/>
      <c r="H221" s="193" t="s">
        <v>122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126</v>
      </c>
      <c r="E222" s="187"/>
      <c r="F222" s="193" t="s">
        <v>126</v>
      </c>
      <c r="G222" s="187"/>
      <c r="H222" s="193" t="s">
        <v>124</v>
      </c>
      <c r="I222" s="187"/>
      <c r="J222" s="193" t="s">
        <v>124</v>
      </c>
      <c r="K222" s="187"/>
      <c r="L222" s="193" t="s">
        <v>124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123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2023-09-03T19:37:19Z</dcterms:modified>
</cp:coreProperties>
</file>