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Oficiales/"/>
    </mc:Choice>
  </mc:AlternateContent>
  <xr:revisionPtr revIDLastSave="0" documentId="8_{A52CBE30-1197-4CE7-956A-93F6C4460D6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<sst xmlns="http://schemas.openxmlformats.org/spreadsheetml/2006/main" count="249" uniqueCount="131">
  <si>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</si>
  <si>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</si>
  <si>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</si>
  <si>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</si>
  <si>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</si>
  <si>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</si>
  <si>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</si>
  <si>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</si>
  <si>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</si>
  <si>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</si>
  <si>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</si>
  <si>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</si>
  <si>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</si>
  <si>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</si>
  <si>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</si>
  <si>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</si>
  <si>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</si>
  <si>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</si>
  <si>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</si>
  <si>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</si>
  <si>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</si>
  <si>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</si>
  <si>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</si>
  <si>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</si>
  <si>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</si>
  <si>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</si>
  <si>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</si>
  <si>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</si>
  <si>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</si>
  <si>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</si>
  <si>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</si>
  <si>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</si>
  <si>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</si>
  <si>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</si>
  <si>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</si>
  <si>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</si>
  <si>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</si>
  <si>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</si>
  <si>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</si>
  <si>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</si>
  <si>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</si>
  <si>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</si>
  <si>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</si>
  <si>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</si>
  <si>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</si>
  <si>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</si>
  <si>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</si>
  <si>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</si>
  <si>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</si>
  <si>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</si>
  <si>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</si>
  <si>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</si>
  <si>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</si>
  <si>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</si>
  <si>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</si>
  <si>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</si>
  <si>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</si>
  <si>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</si>
  <si>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</si>
  <si>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</si>
  <si>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</si>
  <si>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</si>
  <si>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</si>
  <si>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</si>
  <si>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</si>
  <si>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</si>
  <si>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</si>
  <si>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</si>
  <si>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</si>
  <si>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</si>
  <si>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</si>
  <si>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</si>
  <si>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</si>
  <si>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</si>
  <si>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</si>
  <si>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</si>
  <si>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</si>
  <si>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</si>
  <si>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</si>
  <si>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</si>
  <si>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</si>
  <si>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</si>
  <si>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</si>
  <si>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</si>
  <si>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</si>
  <si>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</si>
  <si>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</si>
  <si>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</si>
  <si>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</si>
  <si>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</si>
  <si>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</si>
  <si>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</si>
  <si>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</si>
  <si>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</si>
  <si>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</si>
  <si>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</si>
  <si>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</si>
  <si>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</si>
  <si>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</si>
  <si>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</si>
  <si>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</si>
  <si>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</si>
  <si>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</si>
  <si>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</si>
  <si>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</si>
  <si>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</si>
  <si>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</si>
  <si>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</si>
  <si>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</si>
  <si>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</si>
  <si>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</si>
  <si>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</si>
  <si>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</si>
  <si>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</si>
  <si>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</si>
  <si>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</si>
  <si>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</si>
  <si>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</si>
  <si>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</si>
  <si>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</si>
  <si>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</si>
  <si>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O</t>
  </si>
  <si>
    <t>Entre 1 y 1,5 SMMLV</t>
  </si>
  <si>
    <t>-</t>
  </si>
  <si>
    <t>I.U/E.T</t>
  </si>
  <si>
    <t>NO</t>
  </si>
  <si>
    <t>INSTITUTO UNIVERSITARIO DE LA PAZ</t>
  </si>
  <si>
    <t>Entre 1,5 y 2 SMMLV</t>
  </si>
  <si>
    <t>Entre 3 y 3,5 SMMLV</t>
  </si>
  <si>
    <t>Entre 3,5 y 4 SMMLV</t>
  </si>
  <si>
    <t>Entre 2 y 2 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</si>
</sst>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84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INSTITUTO UNIVERSITARIO DE LA PAZ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106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126</v>
      </c>
      <c r="B11" s="3" t="s">
        <v>121</v>
      </c>
      <c r="C11" s="3" t="s">
        <v>124</v>
      </c>
      <c r="D11" s="3">
        <v>1</v>
      </c>
      <c r="E11" s="3" t="s">
        <v>125</v>
      </c>
      <c r="F11" s="3"/>
    </row>
    <row r="12" spans="1:37" ht="26.25" x14ac:dyDescent="0.25">
      <c r="A12" s="51" t="s">
        <v>13</v>
      </c>
      <c r="B12" s="51"/>
      <c r="C12" s="51" t="s">
        <v>85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OFICIAL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INSTITUTO UNIVERSITARIO DE LA PAZ</v>
      </c>
      <c r="H17" s="294" t="s">
        <v>87</v>
      </c>
    </row>
    <row r="18" spans="1:13" ht="43.5" customHeight="1" x14ac:dyDescent="0.25">
      <c r="A18" s="290" t="s">
        <v>86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3870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3845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25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20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2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0.10924635845471818</v>
      </c>
      <c r="H25" s="185">
        <v>8.8900000000000007E-2</v>
      </c>
    </row>
    <row r="26" spans="1:13" ht="19.5" thickBot="1" x14ac:dyDescent="0.3">
      <c r="A26" s="265" t="s">
        <v>118</v>
      </c>
      <c r="B26" s="266"/>
      <c r="C26" s="266"/>
      <c r="D26" s="266"/>
      <c r="E26" s="266"/>
      <c r="F26" s="267"/>
      <c r="G26" s="206">
        <v>0.65967016491754127</v>
      </c>
      <c r="H26" s="207">
        <v>0.70268091860522797</v>
      </c>
    </row>
    <row r="27" spans="1:13" ht="15.75" customHeight="1" x14ac:dyDescent="0.25">
      <c r="A27" s="26" t="s">
        <v>112</v>
      </c>
    </row>
    <row r="28" spans="1:13" x14ac:dyDescent="0.25">
      <c r="A28" s="35" t="s">
        <v>66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2947</v>
      </c>
      <c r="D32" s="56">
        <v>3050</v>
      </c>
      <c r="E32" s="56">
        <v>3323</v>
      </c>
      <c r="F32" s="56">
        <v>3717</v>
      </c>
      <c r="G32" s="56">
        <v>4134</v>
      </c>
      <c r="H32" s="57">
        <v>4193</v>
      </c>
      <c r="I32" s="57">
        <v>3939</v>
      </c>
      <c r="J32" s="58">
        <v>3725</v>
      </c>
      <c r="K32" s="58">
        <v>3618</v>
      </c>
      <c r="L32" s="58">
        <v>3867</v>
      </c>
      <c r="M32" s="61">
        <v>3845</v>
      </c>
    </row>
    <row r="33" spans="1:14" ht="18.75" x14ac:dyDescent="0.25">
      <c r="A33" s="275" t="s">
        <v>24</v>
      </c>
      <c r="B33" s="276"/>
      <c r="C33" s="60">
        <v>0</v>
      </c>
      <c r="D33" s="12">
        <v>0</v>
      </c>
      <c r="E33" s="12">
        <v>14</v>
      </c>
      <c r="F33" s="12">
        <v>9</v>
      </c>
      <c r="G33" s="12">
        <v>43</v>
      </c>
      <c r="H33" s="27">
        <v>9</v>
      </c>
      <c r="I33" s="27">
        <v>73</v>
      </c>
      <c r="J33" s="32">
        <v>92</v>
      </c>
      <c r="K33" s="32">
        <v>72</v>
      </c>
      <c r="L33" s="32">
        <v>43</v>
      </c>
      <c r="M33" s="62">
        <v>25</v>
      </c>
    </row>
    <row r="34" spans="1:14" ht="19.5" thickBot="1" x14ac:dyDescent="0.3">
      <c r="A34" s="250" t="s">
        <v>8</v>
      </c>
      <c r="B34" s="251"/>
      <c r="C34" s="171">
        <f>+SUM(C32:C33)</f>
        <v>2947</v>
      </c>
      <c r="D34" s="172">
        <f t="shared" ref="D34:H34" si="0">+SUM(D32:D33)</f>
        <v>3050</v>
      </c>
      <c r="E34" s="172">
        <f t="shared" si="0"/>
        <v>3337</v>
      </c>
      <c r="F34" s="172">
        <f t="shared" si="0"/>
        <v>3726</v>
      </c>
      <c r="G34" s="172">
        <f t="shared" si="0"/>
        <v>4177</v>
      </c>
      <c r="H34" s="175">
        <f t="shared" si="0"/>
        <v>4202</v>
      </c>
      <c r="I34" s="175">
        <f>+SUM(I32:I33)</f>
        <v>4012</v>
      </c>
      <c r="J34" s="166">
        <f>+SUM(J32:J33)</f>
        <v>3817</v>
      </c>
      <c r="K34" s="166">
        <f>+SUM(K32:K33)</f>
        <v>3690</v>
      </c>
      <c r="L34" s="166">
        <f>+SUM(L32:L33)</f>
        <v>3910</v>
      </c>
      <c r="M34" s="167">
        <f>+SUM(M32:M33)</f>
        <v>3870</v>
      </c>
    </row>
    <row r="35" spans="1:14" ht="15.75" customHeight="1" x14ac:dyDescent="0.25">
      <c r="A35" s="26" t="s">
        <v>82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0</v>
      </c>
      <c r="F39" s="64">
        <v>0</v>
      </c>
      <c r="G39" s="64">
        <v>31</v>
      </c>
      <c r="H39" s="65">
        <v>103</v>
      </c>
      <c r="I39" s="65">
        <v>57</v>
      </c>
      <c r="J39" s="66">
        <v>19</v>
      </c>
      <c r="K39" s="66">
        <v>3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401</v>
      </c>
      <c r="D40" s="15">
        <v>451</v>
      </c>
      <c r="E40" s="15">
        <v>439</v>
      </c>
      <c r="F40" s="15">
        <v>515</v>
      </c>
      <c r="G40" s="15">
        <v>629</v>
      </c>
      <c r="H40" s="28">
        <v>659</v>
      </c>
      <c r="I40" s="28">
        <v>619</v>
      </c>
      <c r="J40" s="33">
        <v>478</v>
      </c>
      <c r="K40" s="33">
        <v>329</v>
      </c>
      <c r="L40" s="33">
        <v>362</v>
      </c>
      <c r="M40" s="70">
        <v>355</v>
      </c>
      <c r="N40" s="42"/>
    </row>
    <row r="41" spans="1:14" ht="18.75" x14ac:dyDescent="0.25">
      <c r="A41" s="241" t="s">
        <v>4</v>
      </c>
      <c r="B41" s="242"/>
      <c r="C41" s="69">
        <v>2546</v>
      </c>
      <c r="D41" s="15">
        <v>2599</v>
      </c>
      <c r="E41" s="15">
        <v>2884</v>
      </c>
      <c r="F41" s="15">
        <v>3202</v>
      </c>
      <c r="G41" s="15">
        <v>3474</v>
      </c>
      <c r="H41" s="28">
        <v>3431</v>
      </c>
      <c r="I41" s="28">
        <v>3263</v>
      </c>
      <c r="J41" s="33">
        <v>3228</v>
      </c>
      <c r="K41" s="33">
        <v>3286</v>
      </c>
      <c r="L41" s="33">
        <v>3505</v>
      </c>
      <c r="M41" s="70">
        <v>3490</v>
      </c>
      <c r="N41" s="42"/>
    </row>
    <row r="42" spans="1:14" ht="18.75" x14ac:dyDescent="0.25">
      <c r="A42" s="241" t="s">
        <v>5</v>
      </c>
      <c r="B42" s="242"/>
      <c r="C42" s="69">
        <v>0</v>
      </c>
      <c r="D42" s="15">
        <v>0</v>
      </c>
      <c r="E42" s="15">
        <v>14</v>
      </c>
      <c r="F42" s="15">
        <v>9</v>
      </c>
      <c r="G42" s="15">
        <v>43</v>
      </c>
      <c r="H42" s="28">
        <v>9</v>
      </c>
      <c r="I42" s="28">
        <v>73</v>
      </c>
      <c r="J42" s="33">
        <v>92</v>
      </c>
      <c r="K42" s="33">
        <v>72</v>
      </c>
      <c r="L42" s="33">
        <v>43</v>
      </c>
      <c r="M42" s="70">
        <v>25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2947</v>
      </c>
      <c r="D45" s="172">
        <f t="shared" ref="D45:I45" si="1">+SUM(D39:D44)</f>
        <v>3050</v>
      </c>
      <c r="E45" s="172">
        <f t="shared" si="1"/>
        <v>3337</v>
      </c>
      <c r="F45" s="172">
        <f t="shared" si="1"/>
        <v>3726</v>
      </c>
      <c r="G45" s="172">
        <f t="shared" si="1"/>
        <v>4177</v>
      </c>
      <c r="H45" s="175">
        <f t="shared" si="1"/>
        <v>4202</v>
      </c>
      <c r="I45" s="175">
        <f t="shared" si="1"/>
        <v>4012</v>
      </c>
      <c r="J45" s="166">
        <f>+SUM(J39:J44)</f>
        <v>3817</v>
      </c>
      <c r="K45" s="166">
        <f>+SUM(K39:K44)</f>
        <v>3690</v>
      </c>
      <c r="L45" s="166">
        <f>+SUM(L39:L44)</f>
        <v>3910</v>
      </c>
      <c r="M45" s="167">
        <f>+SUM(M39:M44)</f>
        <v>3870</v>
      </c>
    </row>
    <row r="46" spans="1:14" ht="15.75" customHeight="1" x14ac:dyDescent="0.25">
      <c r="A46" s="26" t="s">
        <v>82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244</v>
      </c>
      <c r="D50" s="64">
        <v>203</v>
      </c>
      <c r="E50" s="64">
        <v>171</v>
      </c>
      <c r="F50" s="64">
        <v>181</v>
      </c>
      <c r="G50" s="64">
        <v>196</v>
      </c>
      <c r="H50" s="65">
        <v>240</v>
      </c>
      <c r="I50" s="65">
        <v>237</v>
      </c>
      <c r="J50" s="66">
        <v>246</v>
      </c>
      <c r="K50" s="66">
        <v>299</v>
      </c>
      <c r="L50" s="66">
        <v>368</v>
      </c>
      <c r="M50" s="68">
        <v>441</v>
      </c>
    </row>
    <row r="51" spans="1:13" ht="18.75" x14ac:dyDescent="0.25">
      <c r="A51" s="245" t="s">
        <v>46</v>
      </c>
      <c r="B51" s="246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45" t="s">
        <v>27</v>
      </c>
      <c r="B52" s="246"/>
      <c r="C52" s="69">
        <v>67</v>
      </c>
      <c r="D52" s="15">
        <v>69</v>
      </c>
      <c r="E52" s="15">
        <v>68</v>
      </c>
      <c r="F52" s="15">
        <v>82</v>
      </c>
      <c r="G52" s="15">
        <v>148</v>
      </c>
      <c r="H52" s="28">
        <v>147</v>
      </c>
      <c r="I52" s="28">
        <v>157</v>
      </c>
      <c r="J52" s="33">
        <v>147</v>
      </c>
      <c r="K52" s="33">
        <v>166</v>
      </c>
      <c r="L52" s="33">
        <v>178</v>
      </c>
      <c r="M52" s="70">
        <v>187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158</v>
      </c>
      <c r="D54" s="15">
        <v>297</v>
      </c>
      <c r="E54" s="15">
        <v>488</v>
      </c>
      <c r="F54" s="15">
        <v>615</v>
      </c>
      <c r="G54" s="15">
        <v>852</v>
      </c>
      <c r="H54" s="28">
        <v>883</v>
      </c>
      <c r="I54" s="28">
        <v>875</v>
      </c>
      <c r="J54" s="33">
        <v>883</v>
      </c>
      <c r="K54" s="33">
        <v>878</v>
      </c>
      <c r="L54" s="33">
        <v>876</v>
      </c>
      <c r="M54" s="70">
        <v>785</v>
      </c>
    </row>
    <row r="55" spans="1:13" ht="18.75" x14ac:dyDescent="0.25">
      <c r="A55" s="245" t="s">
        <v>59</v>
      </c>
      <c r="B55" s="246"/>
      <c r="C55" s="69">
        <v>25</v>
      </c>
      <c r="D55" s="15">
        <v>37</v>
      </c>
      <c r="E55" s="15">
        <v>73</v>
      </c>
      <c r="F55" s="15">
        <v>112</v>
      </c>
      <c r="G55" s="15">
        <v>369</v>
      </c>
      <c r="H55" s="28">
        <v>595</v>
      </c>
      <c r="I55" s="28">
        <v>635</v>
      </c>
      <c r="J55" s="33">
        <v>582</v>
      </c>
      <c r="K55" s="33">
        <v>496</v>
      </c>
      <c r="L55" s="33">
        <v>492</v>
      </c>
      <c r="M55" s="70">
        <v>432</v>
      </c>
    </row>
    <row r="56" spans="1:13" ht="18.75" x14ac:dyDescent="0.25">
      <c r="A56" s="245" t="s">
        <v>49</v>
      </c>
      <c r="B56" s="246"/>
      <c r="C56" s="69">
        <v>2453</v>
      </c>
      <c r="D56" s="15">
        <v>2444</v>
      </c>
      <c r="E56" s="15">
        <v>2537</v>
      </c>
      <c r="F56" s="15">
        <v>2695</v>
      </c>
      <c r="G56" s="15">
        <v>2558</v>
      </c>
      <c r="H56" s="28">
        <v>2279</v>
      </c>
      <c r="I56" s="28">
        <v>2031</v>
      </c>
      <c r="J56" s="33">
        <v>1880</v>
      </c>
      <c r="K56" s="33">
        <v>1749</v>
      </c>
      <c r="L56" s="33">
        <v>1879</v>
      </c>
      <c r="M56" s="70">
        <v>1904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41</v>
      </c>
      <c r="G57" s="15">
        <v>54</v>
      </c>
      <c r="H57" s="28">
        <v>58</v>
      </c>
      <c r="I57" s="28">
        <v>77</v>
      </c>
      <c r="J57" s="33">
        <v>79</v>
      </c>
      <c r="K57" s="33">
        <v>102</v>
      </c>
      <c r="L57" s="33">
        <v>117</v>
      </c>
      <c r="M57" s="70">
        <v>121</v>
      </c>
    </row>
    <row r="58" spans="1:13" ht="18.75" x14ac:dyDescent="0.25">
      <c r="A58" s="245" t="s">
        <v>114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50" t="s">
        <v>8</v>
      </c>
      <c r="B59" s="251"/>
      <c r="C59" s="174">
        <f>+SUM(C50:C58)</f>
        <v>2947</v>
      </c>
      <c r="D59" s="172">
        <f>+SUM(D50:D58)</f>
        <v>3050</v>
      </c>
      <c r="E59" s="172">
        <f t="shared" ref="E59:L59" si="2">+SUM(E50:E58)</f>
        <v>3337</v>
      </c>
      <c r="F59" s="172">
        <f t="shared" si="2"/>
        <v>3726</v>
      </c>
      <c r="G59" s="172">
        <f t="shared" si="2"/>
        <v>4177</v>
      </c>
      <c r="H59" s="172">
        <f t="shared" si="2"/>
        <v>4202</v>
      </c>
      <c r="I59" s="172">
        <f t="shared" si="2"/>
        <v>4012</v>
      </c>
      <c r="J59" s="172">
        <f t="shared" si="2"/>
        <v>3817</v>
      </c>
      <c r="K59" s="172">
        <f t="shared" si="2"/>
        <v>3690</v>
      </c>
      <c r="L59" s="172">
        <f t="shared" si="2"/>
        <v>3910</v>
      </c>
      <c r="M59" s="167">
        <f>+SUM(M50:M58)</f>
        <v>3870</v>
      </c>
    </row>
    <row r="60" spans="1:13" ht="15.75" customHeight="1" x14ac:dyDescent="0.25">
      <c r="A60" s="26" t="s">
        <v>82</v>
      </c>
    </row>
    <row r="61" spans="1:13" ht="15.75" customHeight="1" x14ac:dyDescent="0.25"/>
    <row r="62" spans="1:13" ht="21.75" thickBot="1" x14ac:dyDescent="0.3">
      <c r="A62" s="10" t="s">
        <v>90</v>
      </c>
    </row>
    <row r="63" spans="1:13" ht="19.5" thickBot="1" x14ac:dyDescent="0.3">
      <c r="A63" s="140" t="s">
        <v>88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74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72</v>
      </c>
      <c r="B65" s="38"/>
      <c r="C65" s="38"/>
      <c r="D65" s="38"/>
      <c r="E65" s="38"/>
      <c r="F65" s="77"/>
      <c r="G65" s="75">
        <v>148</v>
      </c>
      <c r="H65" s="33">
        <v>147</v>
      </c>
      <c r="I65" s="33">
        <v>157</v>
      </c>
      <c r="J65" s="33">
        <v>147</v>
      </c>
      <c r="K65" s="32">
        <v>166</v>
      </c>
      <c r="L65" s="32">
        <v>178</v>
      </c>
      <c r="M65" s="62">
        <v>187</v>
      </c>
    </row>
    <row r="66" spans="1:13" ht="18.75" x14ac:dyDescent="0.25">
      <c r="A66" s="76" t="s">
        <v>69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71</v>
      </c>
      <c r="B67" s="39"/>
      <c r="C67" s="39"/>
      <c r="D67" s="39"/>
      <c r="E67" s="39"/>
      <c r="F67" s="79"/>
      <c r="G67" s="75">
        <v>852</v>
      </c>
      <c r="H67" s="33">
        <v>883</v>
      </c>
      <c r="I67" s="33">
        <v>875</v>
      </c>
      <c r="J67" s="33">
        <v>883</v>
      </c>
      <c r="K67" s="32">
        <v>878</v>
      </c>
      <c r="L67" s="32">
        <v>876</v>
      </c>
      <c r="M67" s="62">
        <v>785</v>
      </c>
    </row>
    <row r="68" spans="1:13" ht="18.75" x14ac:dyDescent="0.25">
      <c r="A68" s="78" t="s">
        <v>67</v>
      </c>
      <c r="B68" s="39"/>
      <c r="C68" s="39"/>
      <c r="D68" s="39"/>
      <c r="E68" s="39"/>
      <c r="F68" s="79"/>
      <c r="G68" s="75">
        <v>338</v>
      </c>
      <c r="H68" s="33">
        <v>492</v>
      </c>
      <c r="I68" s="33">
        <v>578</v>
      </c>
      <c r="J68" s="33">
        <v>563</v>
      </c>
      <c r="K68" s="32">
        <v>493</v>
      </c>
      <c r="L68" s="32">
        <v>492</v>
      </c>
      <c r="M68" s="62">
        <v>432</v>
      </c>
    </row>
    <row r="69" spans="1:13" ht="18.75" x14ac:dyDescent="0.25">
      <c r="A69" s="78" t="s">
        <v>70</v>
      </c>
      <c r="B69" s="39"/>
      <c r="C69" s="39"/>
      <c r="D69" s="39"/>
      <c r="E69" s="39"/>
      <c r="F69" s="79"/>
      <c r="G69" s="75">
        <v>54</v>
      </c>
      <c r="H69" s="33">
        <v>58</v>
      </c>
      <c r="I69" s="33">
        <v>77</v>
      </c>
      <c r="J69" s="33">
        <v>79</v>
      </c>
      <c r="K69" s="32">
        <v>102</v>
      </c>
      <c r="L69" s="32">
        <v>117</v>
      </c>
      <c r="M69" s="62">
        <v>121</v>
      </c>
    </row>
    <row r="70" spans="1:13" ht="18.75" x14ac:dyDescent="0.25">
      <c r="A70" s="78" t="s">
        <v>77</v>
      </c>
      <c r="B70" s="39"/>
      <c r="C70" s="39"/>
      <c r="D70" s="39"/>
      <c r="E70" s="39"/>
      <c r="F70" s="79"/>
      <c r="G70" s="75">
        <v>29</v>
      </c>
      <c r="H70" s="33">
        <v>64</v>
      </c>
      <c r="I70" s="33">
        <v>99</v>
      </c>
      <c r="J70" s="33">
        <v>133</v>
      </c>
      <c r="K70" s="32">
        <v>162</v>
      </c>
      <c r="L70" s="32">
        <v>198</v>
      </c>
      <c r="M70" s="62">
        <v>237</v>
      </c>
    </row>
    <row r="71" spans="1:13" ht="18.75" x14ac:dyDescent="0.25">
      <c r="A71" s="76" t="s">
        <v>73</v>
      </c>
      <c r="B71" s="38"/>
      <c r="C71" s="38"/>
      <c r="D71" s="38"/>
      <c r="E71" s="38"/>
      <c r="F71" s="77"/>
      <c r="G71" s="75">
        <v>2374</v>
      </c>
      <c r="H71" s="33">
        <v>2058</v>
      </c>
      <c r="I71" s="33">
        <v>1794</v>
      </c>
      <c r="J71" s="33">
        <v>1634</v>
      </c>
      <c r="K71" s="32">
        <v>1487</v>
      </c>
      <c r="L71" s="32">
        <v>1572</v>
      </c>
      <c r="M71" s="62">
        <v>1548</v>
      </c>
    </row>
    <row r="72" spans="1:13" ht="18.75" x14ac:dyDescent="0.25">
      <c r="A72" s="76" t="s">
        <v>68</v>
      </c>
      <c r="B72" s="38"/>
      <c r="C72" s="38"/>
      <c r="D72" s="38"/>
      <c r="E72" s="38"/>
      <c r="F72" s="77"/>
      <c r="G72" s="75">
        <v>351</v>
      </c>
      <c r="H72" s="33">
        <v>397</v>
      </c>
      <c r="I72" s="33">
        <v>375</v>
      </c>
      <c r="J72" s="33">
        <v>359</v>
      </c>
      <c r="K72" s="32">
        <v>399</v>
      </c>
      <c r="L72" s="32">
        <v>477</v>
      </c>
      <c r="M72" s="62">
        <v>560</v>
      </c>
    </row>
    <row r="73" spans="1:13" ht="18.75" x14ac:dyDescent="0.25">
      <c r="A73" s="76" t="s">
        <v>75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76</v>
      </c>
      <c r="B74" s="38"/>
      <c r="C74" s="38"/>
      <c r="D74" s="38"/>
      <c r="E74" s="38"/>
      <c r="F74" s="77"/>
      <c r="G74" s="75">
        <v>31</v>
      </c>
      <c r="H74" s="33">
        <v>103</v>
      </c>
      <c r="I74" s="33">
        <v>57</v>
      </c>
      <c r="J74" s="33">
        <v>19</v>
      </c>
      <c r="K74" s="32">
        <v>3</v>
      </c>
      <c r="L74" s="32">
        <v>0</v>
      </c>
      <c r="M74" s="62">
        <v>0</v>
      </c>
    </row>
    <row r="75" spans="1:13" ht="18.75" x14ac:dyDescent="0.25">
      <c r="A75" s="76" t="s">
        <v>78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4177</v>
      </c>
      <c r="H76" s="172">
        <f t="shared" si="3"/>
        <v>4202</v>
      </c>
      <c r="I76" s="172">
        <f t="shared" ref="I76:M76" si="4">+SUM(I64:I75)</f>
        <v>4012</v>
      </c>
      <c r="J76" s="172">
        <f t="shared" si="4"/>
        <v>3817</v>
      </c>
      <c r="K76" s="172">
        <f t="shared" si="4"/>
        <v>3690</v>
      </c>
      <c r="L76" s="172">
        <f t="shared" si="4"/>
        <v>3910</v>
      </c>
      <c r="M76" s="173">
        <f t="shared" si="4"/>
        <v>3870</v>
      </c>
    </row>
    <row r="77" spans="1:13" ht="15.75" customHeight="1" x14ac:dyDescent="0.25">
      <c r="A77" s="26" t="s">
        <v>82</v>
      </c>
    </row>
    <row r="78" spans="1:13" ht="15.75" customHeight="1" x14ac:dyDescent="0.25">
      <c r="A78" s="26" t="s">
        <v>89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2947</v>
      </c>
      <c r="D82" s="84">
        <v>3050</v>
      </c>
      <c r="E82" s="84">
        <v>3337</v>
      </c>
      <c r="F82" s="84">
        <v>3726</v>
      </c>
      <c r="G82" s="84">
        <v>4177</v>
      </c>
      <c r="H82" s="85">
        <v>4164</v>
      </c>
      <c r="I82" s="85">
        <v>3961</v>
      </c>
      <c r="J82" s="85">
        <v>3777</v>
      </c>
      <c r="K82" s="86">
        <v>3653</v>
      </c>
      <c r="L82" s="86">
        <v>3851</v>
      </c>
      <c r="M82" s="87">
        <v>3812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38</v>
      </c>
      <c r="I83" s="28">
        <v>51</v>
      </c>
      <c r="J83" s="28">
        <v>40</v>
      </c>
      <c r="K83" s="32">
        <v>37</v>
      </c>
      <c r="L83" s="32">
        <v>59</v>
      </c>
      <c r="M83" s="88">
        <v>58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81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115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2947</v>
      </c>
      <c r="D87" s="164">
        <f t="shared" ref="D87:H87" si="5">+SUM(D82:D86)</f>
        <v>3050</v>
      </c>
      <c r="E87" s="164">
        <f t="shared" si="5"/>
        <v>3337</v>
      </c>
      <c r="F87" s="164">
        <f t="shared" si="5"/>
        <v>3726</v>
      </c>
      <c r="G87" s="164">
        <f t="shared" si="5"/>
        <v>4177</v>
      </c>
      <c r="H87" s="165">
        <f t="shared" si="5"/>
        <v>4202</v>
      </c>
      <c r="I87" s="165">
        <f>+SUM(I82:I86)</f>
        <v>4012</v>
      </c>
      <c r="J87" s="165">
        <f>+SUM(J82:J86)</f>
        <v>3817</v>
      </c>
      <c r="K87" s="166">
        <f>+SUM(K82:K86)</f>
        <v>3690</v>
      </c>
      <c r="L87" s="166">
        <f>+SUM(L82:L86)</f>
        <v>3910</v>
      </c>
      <c r="M87" s="167">
        <f>+SUM(M82:M86)</f>
        <v>3870</v>
      </c>
    </row>
    <row r="88" spans="1:13" ht="15.75" customHeight="1" x14ac:dyDescent="0.25">
      <c r="A88" s="26" t="s">
        <v>82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116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1416</v>
      </c>
      <c r="D93" s="91">
        <v>1362</v>
      </c>
      <c r="E93" s="91">
        <v>1428</v>
      </c>
      <c r="F93" s="91">
        <v>1525</v>
      </c>
      <c r="G93" s="91">
        <v>1740</v>
      </c>
      <c r="H93" s="92">
        <v>1822</v>
      </c>
      <c r="I93" s="92">
        <v>1797</v>
      </c>
      <c r="J93" s="86">
        <v>1717</v>
      </c>
      <c r="K93" s="86">
        <v>1652</v>
      </c>
      <c r="L93" s="86">
        <v>1730</v>
      </c>
      <c r="M93" s="87">
        <v>1655</v>
      </c>
    </row>
    <row r="94" spans="1:13" ht="18.75" x14ac:dyDescent="0.25">
      <c r="A94" s="275" t="s">
        <v>35</v>
      </c>
      <c r="B94" s="276"/>
      <c r="C94" s="63">
        <v>1531</v>
      </c>
      <c r="D94" s="15">
        <v>1688</v>
      </c>
      <c r="E94" s="15">
        <v>1909</v>
      </c>
      <c r="F94" s="15">
        <v>2201</v>
      </c>
      <c r="G94" s="15">
        <v>2437</v>
      </c>
      <c r="H94" s="28">
        <v>2380</v>
      </c>
      <c r="I94" s="28">
        <v>2215</v>
      </c>
      <c r="J94" s="28">
        <v>2100</v>
      </c>
      <c r="K94" s="32">
        <v>2038</v>
      </c>
      <c r="L94" s="32">
        <v>2180</v>
      </c>
      <c r="M94" s="88">
        <v>2215</v>
      </c>
    </row>
    <row r="95" spans="1:13" ht="19.5" thickBot="1" x14ac:dyDescent="0.3">
      <c r="A95" s="250" t="s">
        <v>8</v>
      </c>
      <c r="B95" s="251"/>
      <c r="C95" s="158">
        <f>+SUM(C93:C94)</f>
        <v>2947</v>
      </c>
      <c r="D95" s="164">
        <f t="shared" ref="D95:M95" si="6">+SUM(D93:D94)</f>
        <v>3050</v>
      </c>
      <c r="E95" s="164">
        <f t="shared" si="6"/>
        <v>3337</v>
      </c>
      <c r="F95" s="164">
        <f t="shared" si="6"/>
        <v>3726</v>
      </c>
      <c r="G95" s="164">
        <f t="shared" si="6"/>
        <v>4177</v>
      </c>
      <c r="H95" s="165">
        <f t="shared" si="6"/>
        <v>4202</v>
      </c>
      <c r="I95" s="165">
        <f t="shared" si="6"/>
        <v>4012</v>
      </c>
      <c r="J95" s="165">
        <f t="shared" si="6"/>
        <v>3817</v>
      </c>
      <c r="K95" s="166">
        <f t="shared" si="6"/>
        <v>3690</v>
      </c>
      <c r="L95" s="166">
        <f t="shared" si="6"/>
        <v>3910</v>
      </c>
      <c r="M95" s="167">
        <f t="shared" si="6"/>
        <v>3870</v>
      </c>
    </row>
    <row r="96" spans="1:13" ht="15.75" customHeight="1" x14ac:dyDescent="0.25">
      <c r="A96" s="26" t="s">
        <v>82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0.18846694796061886</v>
      </c>
      <c r="D100" s="209">
        <v>0.20854271356783918</v>
      </c>
      <c r="E100" s="209">
        <v>0.21973094170403587</v>
      </c>
      <c r="F100" s="209">
        <v>0.28488372093023256</v>
      </c>
      <c r="G100" s="210">
        <v>0.15803814713896458</v>
      </c>
    </row>
    <row r="101" spans="1:10" ht="18.75" x14ac:dyDescent="0.25">
      <c r="A101" s="275" t="s">
        <v>4</v>
      </c>
      <c r="B101" s="276"/>
      <c r="C101" s="209">
        <v>0.15707964601769911</v>
      </c>
      <c r="D101" s="209">
        <v>0.13640610401744005</v>
      </c>
      <c r="E101" s="209">
        <v>0.11479028697571744</v>
      </c>
      <c r="F101" s="209">
        <v>0.10924635845471818</v>
      </c>
      <c r="G101" s="210">
        <v>6.8933250155957582E-2</v>
      </c>
    </row>
    <row r="102" spans="1:10" ht="19.5" thickBot="1" x14ac:dyDescent="0.3">
      <c r="A102" s="250" t="s">
        <v>41</v>
      </c>
      <c r="B102" s="251"/>
      <c r="C102" s="162">
        <v>0.16283870967741934</v>
      </c>
      <c r="D102" s="162">
        <v>0.15073621162964812</v>
      </c>
      <c r="E102" s="162">
        <v>0.13307291666666668</v>
      </c>
      <c r="F102" s="162">
        <v>0.13391399020141534</v>
      </c>
      <c r="G102" s="163">
        <v>7.8085642317380355E-2</v>
      </c>
    </row>
    <row r="103" spans="1:10" ht="15.75" customHeight="1" x14ac:dyDescent="0.25">
      <c r="A103" s="26" t="s">
        <v>120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80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355</v>
      </c>
      <c r="D110" s="95">
        <v>0</v>
      </c>
      <c r="E110" s="96">
        <f t="shared" ref="E110:E115" si="8">+IF(C110=0,"",(D110/C110))</f>
        <v>0</v>
      </c>
      <c r="G110" s="217" t="s">
        <v>3</v>
      </c>
      <c r="H110" s="218"/>
      <c r="I110" s="98">
        <v>4</v>
      </c>
      <c r="J110"/>
    </row>
    <row r="111" spans="1:10" ht="18.75" x14ac:dyDescent="0.25">
      <c r="A111" s="217" t="s">
        <v>4</v>
      </c>
      <c r="B111" s="249"/>
      <c r="C111" s="63">
        <f t="shared" si="7"/>
        <v>3490</v>
      </c>
      <c r="D111" s="95">
        <v>428</v>
      </c>
      <c r="E111" s="96">
        <f t="shared" si="8"/>
        <v>0.12263610315186246</v>
      </c>
      <c r="G111" s="217" t="s">
        <v>4</v>
      </c>
      <c r="H111" s="218"/>
      <c r="I111" s="98">
        <v>14</v>
      </c>
      <c r="J111"/>
    </row>
    <row r="112" spans="1:10" ht="18.75" x14ac:dyDescent="0.25">
      <c r="A112" s="217" t="s">
        <v>5</v>
      </c>
      <c r="B112" s="249"/>
      <c r="C112" s="63">
        <f t="shared" si="7"/>
        <v>25</v>
      </c>
      <c r="D112" s="95">
        <v>0</v>
      </c>
      <c r="E112" s="96">
        <f t="shared" si="8"/>
        <v>0</v>
      </c>
      <c r="G112" s="217" t="s">
        <v>5</v>
      </c>
      <c r="H112" s="218"/>
      <c r="I112" s="98">
        <v>2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3870</v>
      </c>
      <c r="D115" s="159">
        <f>+SUM(D109:D114)</f>
        <v>428</v>
      </c>
      <c r="E115" s="160">
        <f t="shared" si="8"/>
        <v>0.11059431524547804</v>
      </c>
      <c r="G115" s="257" t="s">
        <v>8</v>
      </c>
      <c r="H115" s="292"/>
      <c r="I115" s="161">
        <f>+SUM(I109:I114)</f>
        <v>20</v>
      </c>
      <c r="J115"/>
    </row>
    <row r="116" spans="1:10" ht="15.75" customHeight="1" x14ac:dyDescent="0.25">
      <c r="A116" s="26" t="s">
        <v>91</v>
      </c>
      <c r="G116" s="26" t="s">
        <v>82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2346</v>
      </c>
      <c r="D123" s="303">
        <f>+C123+C124</f>
        <v>3176</v>
      </c>
      <c r="E123" s="103">
        <v>1213</v>
      </c>
      <c r="F123" s="303">
        <f>+E123+E124</f>
        <v>1926</v>
      </c>
      <c r="G123" s="67">
        <v>1024</v>
      </c>
      <c r="H123" s="305">
        <f>+G123+G124</f>
        <v>1613</v>
      </c>
    </row>
    <row r="124" spans="1:10" ht="18.75" x14ac:dyDescent="0.25">
      <c r="A124" s="227"/>
      <c r="B124" s="105">
        <v>2</v>
      </c>
      <c r="C124" s="99">
        <v>830</v>
      </c>
      <c r="D124" s="223"/>
      <c r="E124" s="99">
        <v>713</v>
      </c>
      <c r="F124" s="223"/>
      <c r="G124" s="99">
        <v>589</v>
      </c>
      <c r="H124" s="223"/>
    </row>
    <row r="125" spans="1:10" ht="18.75" x14ac:dyDescent="0.25">
      <c r="A125" s="226">
        <v>2017</v>
      </c>
      <c r="B125" s="106">
        <v>1</v>
      </c>
      <c r="C125" s="100">
        <v>1305</v>
      </c>
      <c r="D125" s="222">
        <f>+C125+C126</f>
        <v>1893</v>
      </c>
      <c r="E125" s="100">
        <v>1155</v>
      </c>
      <c r="F125" s="222">
        <f>+E125+E126</f>
        <v>1641</v>
      </c>
      <c r="G125" s="100">
        <v>939</v>
      </c>
      <c r="H125" s="222">
        <f>+G125+G126</f>
        <v>1292</v>
      </c>
    </row>
    <row r="126" spans="1:10" ht="18.75" x14ac:dyDescent="0.25">
      <c r="A126" s="227"/>
      <c r="B126" s="105">
        <v>2</v>
      </c>
      <c r="C126" s="99">
        <v>588</v>
      </c>
      <c r="D126" s="223"/>
      <c r="E126" s="99">
        <v>486</v>
      </c>
      <c r="F126" s="223"/>
      <c r="G126" s="99">
        <v>353</v>
      </c>
      <c r="H126" s="223"/>
    </row>
    <row r="127" spans="1:10" ht="18.75" x14ac:dyDescent="0.25">
      <c r="A127" s="226">
        <v>2018</v>
      </c>
      <c r="B127" s="106">
        <v>1</v>
      </c>
      <c r="C127" s="100">
        <v>1220</v>
      </c>
      <c r="D127" s="222">
        <f>+C127+C128</f>
        <v>1773</v>
      </c>
      <c r="E127" s="100">
        <v>1029</v>
      </c>
      <c r="F127" s="222">
        <f>+E127+E128</f>
        <v>1479</v>
      </c>
      <c r="G127" s="100">
        <v>843</v>
      </c>
      <c r="H127" s="222">
        <f>+G127+G128</f>
        <v>1197</v>
      </c>
    </row>
    <row r="128" spans="1:10" ht="18.75" x14ac:dyDescent="0.25">
      <c r="A128" s="227"/>
      <c r="B128" s="105">
        <v>2</v>
      </c>
      <c r="C128" s="99">
        <v>553</v>
      </c>
      <c r="D128" s="223"/>
      <c r="E128" s="99">
        <v>450</v>
      </c>
      <c r="F128" s="223"/>
      <c r="G128" s="99">
        <v>354</v>
      </c>
      <c r="H128" s="223"/>
    </row>
    <row r="129" spans="1:28" ht="18.75" x14ac:dyDescent="0.25">
      <c r="A129" s="226">
        <v>2019</v>
      </c>
      <c r="B129" s="106">
        <v>1</v>
      </c>
      <c r="C129" s="100">
        <v>1014</v>
      </c>
      <c r="D129" s="222">
        <f>+C129+C130</f>
        <v>1586</v>
      </c>
      <c r="E129" s="100">
        <v>841</v>
      </c>
      <c r="F129" s="222">
        <f>+E129+E130</f>
        <v>1340</v>
      </c>
      <c r="G129" s="100">
        <v>765</v>
      </c>
      <c r="H129" s="222">
        <f>+G129+G130</f>
        <v>1215</v>
      </c>
    </row>
    <row r="130" spans="1:28" ht="18.75" x14ac:dyDescent="0.25">
      <c r="A130" s="227"/>
      <c r="B130" s="105">
        <v>2</v>
      </c>
      <c r="C130" s="99">
        <v>572</v>
      </c>
      <c r="D130" s="223"/>
      <c r="E130" s="99">
        <v>499</v>
      </c>
      <c r="F130" s="223"/>
      <c r="G130" s="99">
        <v>450</v>
      </c>
      <c r="H130" s="223"/>
    </row>
    <row r="131" spans="1:28" ht="18.75" x14ac:dyDescent="0.25">
      <c r="A131" s="226">
        <v>2022</v>
      </c>
      <c r="B131" s="106">
        <v>1</v>
      </c>
      <c r="C131" s="100">
        <v>971</v>
      </c>
      <c r="D131" s="222">
        <f>+C131+C132</f>
        <v>1556</v>
      </c>
      <c r="E131" s="100">
        <v>757</v>
      </c>
      <c r="F131" s="222">
        <f>+E131+E132</f>
        <v>1222</v>
      </c>
      <c r="G131" s="100">
        <v>666</v>
      </c>
      <c r="H131" s="222">
        <f>+G131+G132</f>
        <v>1026</v>
      </c>
    </row>
    <row r="132" spans="1:28" ht="18.75" x14ac:dyDescent="0.25">
      <c r="A132" s="227"/>
      <c r="B132" s="105">
        <v>2</v>
      </c>
      <c r="C132" s="99">
        <v>585</v>
      </c>
      <c r="D132" s="223"/>
      <c r="E132" s="99">
        <v>465</v>
      </c>
      <c r="F132" s="223"/>
      <c r="G132" s="99">
        <v>360</v>
      </c>
      <c r="H132" s="223"/>
    </row>
    <row r="133" spans="1:28" ht="18.75" x14ac:dyDescent="0.25">
      <c r="A133" s="226">
        <v>2021</v>
      </c>
      <c r="B133" s="106">
        <v>1</v>
      </c>
      <c r="C133" s="100">
        <v>1174</v>
      </c>
      <c r="D133" s="222">
        <f>+C133+C134</f>
        <v>2337</v>
      </c>
      <c r="E133" s="100">
        <v>870</v>
      </c>
      <c r="F133" s="222">
        <f>+E133+E134</f>
        <v>1524</v>
      </c>
      <c r="G133" s="100">
        <v>749</v>
      </c>
      <c r="H133" s="222">
        <f>+G133+G134</f>
        <v>1242</v>
      </c>
    </row>
    <row r="134" spans="1:28" ht="18.75" x14ac:dyDescent="0.25">
      <c r="A134" s="227"/>
      <c r="B134" s="105">
        <v>2</v>
      </c>
      <c r="C134" s="99">
        <v>1163</v>
      </c>
      <c r="D134" s="223"/>
      <c r="E134" s="99">
        <v>654</v>
      </c>
      <c r="F134" s="223"/>
      <c r="G134" s="99">
        <v>493</v>
      </c>
      <c r="H134" s="223"/>
    </row>
    <row r="135" spans="1:28" ht="18.75" x14ac:dyDescent="0.25">
      <c r="A135" s="254">
        <v>2022</v>
      </c>
      <c r="B135" s="107">
        <v>1</v>
      </c>
      <c r="C135" s="101">
        <v>992</v>
      </c>
      <c r="D135" s="271">
        <f>+C135+C136</f>
        <v>1898</v>
      </c>
      <c r="E135" s="101">
        <v>776</v>
      </c>
      <c r="F135" s="271">
        <f>+E135+E136</f>
        <v>1503</v>
      </c>
      <c r="G135" s="101">
        <v>683</v>
      </c>
      <c r="H135" s="271">
        <f>+G135+G136</f>
        <v>1341</v>
      </c>
    </row>
    <row r="136" spans="1:28" ht="19.5" thickBot="1" x14ac:dyDescent="0.3">
      <c r="A136" s="255"/>
      <c r="B136" s="108">
        <v>2</v>
      </c>
      <c r="C136" s="102">
        <v>906</v>
      </c>
      <c r="D136" s="272"/>
      <c r="E136" s="102">
        <v>727</v>
      </c>
      <c r="F136" s="272"/>
      <c r="G136" s="102">
        <v>658</v>
      </c>
      <c r="H136" s="272"/>
    </row>
    <row r="137" spans="1:28" ht="15.75" customHeight="1" x14ac:dyDescent="0.25">
      <c r="A137" s="228" t="s">
        <v>92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93</v>
      </c>
      <c r="C140" s="154" t="s">
        <v>94</v>
      </c>
      <c r="D140" s="154" t="s">
        <v>117</v>
      </c>
      <c r="E140" s="154" t="s">
        <v>95</v>
      </c>
      <c r="F140" s="154" t="s">
        <v>5</v>
      </c>
      <c r="G140" s="154" t="s">
        <v>6</v>
      </c>
      <c r="H140" s="154" t="s">
        <v>119</v>
      </c>
      <c r="I140" s="154" t="s">
        <v>96</v>
      </c>
      <c r="J140" s="154" t="s">
        <v>80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192</v>
      </c>
      <c r="F141" s="110">
        <f t="shared" si="9"/>
        <v>211</v>
      </c>
      <c r="G141" s="110">
        <f t="shared" si="9"/>
        <v>46</v>
      </c>
      <c r="H141" s="110">
        <f t="shared" si="9"/>
        <v>5</v>
      </c>
      <c r="I141" s="111">
        <f t="shared" si="9"/>
        <v>0</v>
      </c>
      <c r="J141" s="229">
        <f>+SUM(B141:I141)</f>
        <v>454</v>
      </c>
      <c r="M141" s="3">
        <v>0</v>
      </c>
      <c r="N141" s="22">
        <v>0</v>
      </c>
      <c r="O141" s="22">
        <v>0</v>
      </c>
      <c r="P141" s="22">
        <v>192</v>
      </c>
      <c r="Q141" s="22">
        <v>211</v>
      </c>
      <c r="R141" s="22">
        <v>46</v>
      </c>
      <c r="S141" s="22">
        <v>5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0.42290748898678415</v>
      </c>
      <c r="F142" s="113">
        <f>+IF($J$141=0,"",(F141/$J$141))</f>
        <v>0.46475770925110133</v>
      </c>
      <c r="G142" s="113">
        <f t="shared" si="10"/>
        <v>0.1013215859030837</v>
      </c>
      <c r="H142" s="113">
        <f t="shared" si="10"/>
        <v>1.1013215859030838E-2</v>
      </c>
      <c r="I142" s="114">
        <f>+IF($J$141=0,"",(I141/$J$141))</f>
        <v>0</v>
      </c>
      <c r="J142" s="230"/>
      <c r="M142" s="3">
        <v>0</v>
      </c>
      <c r="N142" s="22">
        <v>0</v>
      </c>
      <c r="O142" s="22">
        <v>1</v>
      </c>
      <c r="P142" s="22">
        <v>166</v>
      </c>
      <c r="Q142" s="22">
        <v>211</v>
      </c>
      <c r="R142" s="22">
        <v>50</v>
      </c>
      <c r="S142" s="22">
        <v>3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1</v>
      </c>
      <c r="E143" s="116">
        <f t="shared" si="11"/>
        <v>166</v>
      </c>
      <c r="F143" s="116">
        <f t="shared" si="11"/>
        <v>211</v>
      </c>
      <c r="G143" s="116">
        <f t="shared" si="11"/>
        <v>50</v>
      </c>
      <c r="H143" s="116">
        <f t="shared" si="11"/>
        <v>3</v>
      </c>
      <c r="I143" s="117">
        <f t="shared" si="11"/>
        <v>0</v>
      </c>
      <c r="J143" s="224">
        <f>+SUM(B143:I143)</f>
        <v>431</v>
      </c>
      <c r="M143" s="3">
        <v>0</v>
      </c>
      <c r="N143" s="22">
        <v>0</v>
      </c>
      <c r="O143" s="22">
        <v>1</v>
      </c>
      <c r="P143" s="22">
        <v>145</v>
      </c>
      <c r="Q143" s="22">
        <v>207</v>
      </c>
      <c r="R143" s="22">
        <v>57</v>
      </c>
      <c r="S143" s="22">
        <v>4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2.3201856148491878E-3</v>
      </c>
      <c r="E144" s="119">
        <f t="shared" si="12"/>
        <v>0.38515081206496521</v>
      </c>
      <c r="F144" s="119">
        <f t="shared" si="12"/>
        <v>0.48955916473317868</v>
      </c>
      <c r="G144" s="119">
        <f t="shared" si="12"/>
        <v>0.11600928074245939</v>
      </c>
      <c r="H144" s="119">
        <f t="shared" si="12"/>
        <v>6.9605568445475635E-3</v>
      </c>
      <c r="I144" s="120">
        <f t="shared" si="12"/>
        <v>0</v>
      </c>
      <c r="J144" s="225"/>
      <c r="M144" s="3">
        <v>0</v>
      </c>
      <c r="N144" s="3">
        <v>0</v>
      </c>
      <c r="O144" s="3">
        <v>0</v>
      </c>
      <c r="P144" s="3">
        <v>98</v>
      </c>
      <c r="Q144" s="3">
        <v>158</v>
      </c>
      <c r="R144" s="3">
        <v>46</v>
      </c>
      <c r="S144" s="3">
        <v>5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1</v>
      </c>
      <c r="E145" s="116">
        <f t="shared" si="13"/>
        <v>145</v>
      </c>
      <c r="F145" s="116">
        <f t="shared" si="13"/>
        <v>207</v>
      </c>
      <c r="G145" s="116">
        <f t="shared" si="13"/>
        <v>57</v>
      </c>
      <c r="H145" s="116">
        <f t="shared" si="13"/>
        <v>4</v>
      </c>
      <c r="I145" s="117">
        <f t="shared" si="13"/>
        <v>0</v>
      </c>
      <c r="J145" s="224">
        <f>+SUM(B145:I145)</f>
        <v>414</v>
      </c>
      <c r="M145" s="3">
        <v>0</v>
      </c>
      <c r="N145" s="3">
        <v>0</v>
      </c>
      <c r="O145" s="3">
        <v>0</v>
      </c>
      <c r="P145" s="3">
        <v>104</v>
      </c>
      <c r="Q145" s="3">
        <v>151</v>
      </c>
      <c r="R145" s="3">
        <v>51</v>
      </c>
      <c r="S145" s="3">
        <v>3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2.4154589371980675E-3</v>
      </c>
      <c r="E146" s="119">
        <f t="shared" si="14"/>
        <v>0.35024154589371981</v>
      </c>
      <c r="F146" s="119">
        <f t="shared" si="14"/>
        <v>0.5</v>
      </c>
      <c r="G146" s="119">
        <f t="shared" si="14"/>
        <v>0.13768115942028986</v>
      </c>
      <c r="H146" s="119">
        <f t="shared" si="14"/>
        <v>9.6618357487922701E-3</v>
      </c>
      <c r="I146" s="120">
        <f t="shared" si="14"/>
        <v>0</v>
      </c>
      <c r="J146" s="225"/>
      <c r="M146" s="3">
        <v>0</v>
      </c>
      <c r="N146" s="3">
        <v>0</v>
      </c>
      <c r="O146" s="3">
        <v>0</v>
      </c>
      <c r="P146" s="3">
        <v>66</v>
      </c>
      <c r="Q146" s="3">
        <v>154</v>
      </c>
      <c r="R146" s="3">
        <v>67</v>
      </c>
      <c r="S146" s="3">
        <v>4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98</v>
      </c>
      <c r="F147" s="116">
        <f t="shared" si="15"/>
        <v>158</v>
      </c>
      <c r="G147" s="116">
        <f t="shared" si="15"/>
        <v>46</v>
      </c>
      <c r="H147" s="116">
        <f t="shared" si="15"/>
        <v>5</v>
      </c>
      <c r="I147" s="117">
        <f t="shared" si="15"/>
        <v>0</v>
      </c>
      <c r="J147" s="224">
        <f>+SUM(B147:I147)</f>
        <v>307</v>
      </c>
      <c r="M147" s="3">
        <v>0</v>
      </c>
      <c r="N147" s="3">
        <v>0</v>
      </c>
      <c r="O147" s="3">
        <v>0</v>
      </c>
      <c r="P147" s="3">
        <v>84</v>
      </c>
      <c r="Q147" s="3">
        <v>154</v>
      </c>
      <c r="R147" s="3">
        <v>67</v>
      </c>
      <c r="S147" s="3">
        <v>4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0.31921824104234525</v>
      </c>
      <c r="F148" s="119">
        <f t="shared" si="16"/>
        <v>0.51465798045602607</v>
      </c>
      <c r="G148" s="119">
        <f t="shared" si="16"/>
        <v>0.14983713355048861</v>
      </c>
      <c r="H148" s="119">
        <f t="shared" si="16"/>
        <v>1.6286644951140065E-2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104</v>
      </c>
      <c r="F149" s="116">
        <f t="shared" si="17"/>
        <v>151</v>
      </c>
      <c r="G149" s="116">
        <f t="shared" si="17"/>
        <v>51</v>
      </c>
      <c r="H149" s="116">
        <f t="shared" si="17"/>
        <v>3</v>
      </c>
      <c r="I149" s="117">
        <f t="shared" si="17"/>
        <v>0</v>
      </c>
      <c r="J149" s="224">
        <f>+SUM(B149:I149)</f>
        <v>309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0.33656957928802589</v>
      </c>
      <c r="F150" s="119">
        <f t="shared" si="18"/>
        <v>0.48867313915857608</v>
      </c>
      <c r="G150" s="119">
        <f t="shared" si="18"/>
        <v>0.1650485436893204</v>
      </c>
      <c r="H150" s="119">
        <f t="shared" si="18"/>
        <v>9.7087378640776691E-3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66</v>
      </c>
      <c r="F151" s="116">
        <f t="shared" si="19"/>
        <v>154</v>
      </c>
      <c r="G151" s="116">
        <f t="shared" si="19"/>
        <v>67</v>
      </c>
      <c r="H151" s="116">
        <f t="shared" si="19"/>
        <v>4</v>
      </c>
      <c r="I151" s="117">
        <f t="shared" si="19"/>
        <v>0</v>
      </c>
      <c r="J151" s="224">
        <f>+SUM(B151:I151)</f>
        <v>291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0.22680412371134021</v>
      </c>
      <c r="F152" s="119">
        <f t="shared" si="20"/>
        <v>0.52920962199312716</v>
      </c>
      <c r="G152" s="119">
        <f t="shared" si="20"/>
        <v>0.23024054982817868</v>
      </c>
      <c r="H152" s="119">
        <f t="shared" si="20"/>
        <v>1.3745704467353952E-2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84</v>
      </c>
      <c r="F153" s="122">
        <f t="shared" si="21"/>
        <v>154</v>
      </c>
      <c r="G153" s="122">
        <f t="shared" si="21"/>
        <v>67</v>
      </c>
      <c r="H153" s="122">
        <f t="shared" si="21"/>
        <v>4</v>
      </c>
      <c r="I153" s="123">
        <f t="shared" si="21"/>
        <v>0</v>
      </c>
      <c r="J153" s="235">
        <f>+SUM(B153:I153)</f>
        <v>309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0.27184466019417475</v>
      </c>
      <c r="F154" s="125">
        <f t="shared" si="22"/>
        <v>0.49838187702265374</v>
      </c>
      <c r="G154" s="125">
        <f t="shared" si="22"/>
        <v>0.2168284789644013</v>
      </c>
      <c r="H154" s="125">
        <f t="shared" si="22"/>
        <v>1.2944983818770227E-2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82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97</v>
      </c>
      <c r="C158" s="145" t="s">
        <v>98</v>
      </c>
      <c r="D158" s="145" t="s">
        <v>99</v>
      </c>
      <c r="E158" s="146" t="s">
        <v>96</v>
      </c>
      <c r="F158" s="155" t="s">
        <v>80</v>
      </c>
      <c r="G158" s="156" t="s">
        <v>35</v>
      </c>
      <c r="H158" s="146" t="s">
        <v>34</v>
      </c>
      <c r="I158" s="155" t="s">
        <v>80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119</v>
      </c>
      <c r="C159" s="83">
        <f t="shared" ref="C159:E159" si="23">+N159</f>
        <v>61</v>
      </c>
      <c r="D159" s="83">
        <f t="shared" si="23"/>
        <v>274</v>
      </c>
      <c r="E159" s="110">
        <f t="shared" si="23"/>
        <v>0</v>
      </c>
      <c r="F159" s="229">
        <f>+SUM(B159:E159)</f>
        <v>454</v>
      </c>
      <c r="G159" s="83">
        <f>Q159</f>
        <v>186</v>
      </c>
      <c r="H159" s="110">
        <f>R159</f>
        <v>268</v>
      </c>
      <c r="I159" s="229">
        <f>+SUM(G159:H159)</f>
        <v>454</v>
      </c>
      <c r="J159" s="34"/>
      <c r="M159" s="3">
        <v>119</v>
      </c>
      <c r="N159" s="3">
        <v>61</v>
      </c>
      <c r="O159" s="3">
        <v>274</v>
      </c>
      <c r="P159" s="3">
        <v>0</v>
      </c>
      <c r="Q159" s="3">
        <v>186</v>
      </c>
      <c r="R159" s="3">
        <v>268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0.2621145374449339</v>
      </c>
      <c r="C160" s="30">
        <f t="shared" ref="C160:E160" si="24">+IF($F$159=0,"",(C159/$F$159))</f>
        <v>0.1343612334801762</v>
      </c>
      <c r="D160" s="30">
        <f t="shared" si="24"/>
        <v>0.6035242290748899</v>
      </c>
      <c r="E160" s="113">
        <f t="shared" si="24"/>
        <v>0</v>
      </c>
      <c r="F160" s="230"/>
      <c r="G160" s="30">
        <f>+IF($I$159=0,"",(G159/$I$159))</f>
        <v>0.40969162995594716</v>
      </c>
      <c r="H160" s="113">
        <f>+IF($I$159=0,"",(H159/$I$159))</f>
        <v>0.5903083700440529</v>
      </c>
      <c r="I160" s="230"/>
      <c r="J160" s="34"/>
      <c r="M160" s="3">
        <v>107</v>
      </c>
      <c r="N160" s="3">
        <v>58</v>
      </c>
      <c r="O160" s="3">
        <v>266</v>
      </c>
      <c r="P160" s="3">
        <v>0</v>
      </c>
      <c r="Q160" s="3">
        <v>172</v>
      </c>
      <c r="R160" s="3">
        <v>259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107</v>
      </c>
      <c r="C161" s="25">
        <f t="shared" ref="C161:E161" si="25">+N160</f>
        <v>58</v>
      </c>
      <c r="D161" s="25">
        <f t="shared" si="25"/>
        <v>266</v>
      </c>
      <c r="E161" s="116">
        <f t="shared" si="25"/>
        <v>0</v>
      </c>
      <c r="F161" s="224">
        <f>+SUM(B161:E161)</f>
        <v>431</v>
      </c>
      <c r="G161" s="25">
        <f>Q160</f>
        <v>172</v>
      </c>
      <c r="H161" s="116">
        <f>R160</f>
        <v>259</v>
      </c>
      <c r="I161" s="224">
        <f>+SUM(G161:H161)</f>
        <v>431</v>
      </c>
      <c r="J161" s="34"/>
      <c r="M161" s="3">
        <v>103</v>
      </c>
      <c r="N161" s="3">
        <v>36</v>
      </c>
      <c r="O161" s="3">
        <v>275</v>
      </c>
      <c r="P161" s="3">
        <v>0</v>
      </c>
      <c r="Q161" s="3">
        <v>173</v>
      </c>
      <c r="R161" s="3">
        <v>241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0.24825986078886311</v>
      </c>
      <c r="C162" s="29">
        <f t="shared" ref="C162:E162" si="26">+IF($F$161=0,"",(C161/$F$161))</f>
        <v>0.13457076566125289</v>
      </c>
      <c r="D162" s="29">
        <f t="shared" si="26"/>
        <v>0.61716937354988399</v>
      </c>
      <c r="E162" s="119">
        <f t="shared" si="26"/>
        <v>0</v>
      </c>
      <c r="F162" s="225"/>
      <c r="G162" s="29">
        <f>+IF($I$161=0,"",(G161/$I$161))</f>
        <v>0.39907192575406031</v>
      </c>
      <c r="H162" s="119">
        <f>+IF($I$161=0,"",(H161/$I$161))</f>
        <v>0.60092807424593964</v>
      </c>
      <c r="I162" s="225"/>
      <c r="J162" s="34"/>
      <c r="M162" s="3">
        <v>88</v>
      </c>
      <c r="N162" s="3">
        <v>21</v>
      </c>
      <c r="O162" s="3">
        <v>198</v>
      </c>
      <c r="P162" s="3">
        <v>0</v>
      </c>
      <c r="Q162" s="3">
        <v>132</v>
      </c>
      <c r="R162" s="3">
        <v>175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103</v>
      </c>
      <c r="C163" s="25">
        <f t="shared" ref="C163:E163" si="27">+N161</f>
        <v>36</v>
      </c>
      <c r="D163" s="25">
        <f t="shared" si="27"/>
        <v>275</v>
      </c>
      <c r="E163" s="116">
        <f t="shared" si="27"/>
        <v>0</v>
      </c>
      <c r="F163" s="224">
        <f>+SUM(B163:E163)</f>
        <v>414</v>
      </c>
      <c r="G163" s="25">
        <f>Q161</f>
        <v>173</v>
      </c>
      <c r="H163" s="116">
        <f>R161</f>
        <v>241</v>
      </c>
      <c r="I163" s="224">
        <f>+SUM(G163:H163)</f>
        <v>414</v>
      </c>
      <c r="J163" s="34"/>
      <c r="M163" s="3">
        <v>95</v>
      </c>
      <c r="N163" s="3">
        <v>17</v>
      </c>
      <c r="O163" s="3">
        <v>197</v>
      </c>
      <c r="P163" s="3">
        <v>0</v>
      </c>
      <c r="Q163" s="3">
        <v>129</v>
      </c>
      <c r="R163" s="3">
        <v>180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0.24879227053140096</v>
      </c>
      <c r="C164" s="29">
        <f t="shared" ref="C164:E164" si="28">+IF($F$163=0,"",(C163/$F$163))</f>
        <v>8.6956521739130432E-2</v>
      </c>
      <c r="D164" s="29">
        <f t="shared" si="28"/>
        <v>0.66425120772946855</v>
      </c>
      <c r="E164" s="119">
        <f t="shared" si="28"/>
        <v>0</v>
      </c>
      <c r="F164" s="225"/>
      <c r="G164" s="29">
        <f>+IF($I$163=0,"",(G163/$I$163))</f>
        <v>0.41787439613526572</v>
      </c>
      <c r="H164" s="119">
        <f>+IF($I$163=0,"",(H163/$I$163))</f>
        <v>0.58212560386473433</v>
      </c>
      <c r="I164" s="225"/>
      <c r="J164" s="34"/>
      <c r="M164" s="3">
        <v>75</v>
      </c>
      <c r="N164" s="3">
        <v>19</v>
      </c>
      <c r="O164" s="3">
        <v>197</v>
      </c>
      <c r="P164" s="3">
        <v>0</v>
      </c>
      <c r="Q164" s="3">
        <v>127</v>
      </c>
      <c r="R164" s="3">
        <v>164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88</v>
      </c>
      <c r="C165" s="19">
        <f t="shared" ref="C165:E165" si="29">+N162</f>
        <v>21</v>
      </c>
      <c r="D165" s="19">
        <f t="shared" si="29"/>
        <v>198</v>
      </c>
      <c r="E165" s="122">
        <f t="shared" si="29"/>
        <v>0</v>
      </c>
      <c r="F165" s="224">
        <f>+SUM(B165:E165)</f>
        <v>307</v>
      </c>
      <c r="G165" s="25">
        <f>Q162</f>
        <v>132</v>
      </c>
      <c r="H165" s="116">
        <f>R162</f>
        <v>175</v>
      </c>
      <c r="I165" s="224">
        <f>+SUM(G165:H165)</f>
        <v>307</v>
      </c>
      <c r="J165" s="34"/>
      <c r="M165" s="3">
        <v>83</v>
      </c>
      <c r="N165" s="3">
        <v>23</v>
      </c>
      <c r="O165" s="3">
        <v>203</v>
      </c>
      <c r="P165" s="3">
        <v>0</v>
      </c>
      <c r="Q165" s="3">
        <v>127</v>
      </c>
      <c r="R165" s="3">
        <v>182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0.28664495114006516</v>
      </c>
      <c r="C166" s="29">
        <f>+IF($F$165=0,"",(C165/$F$165))</f>
        <v>6.8403908794788276E-2</v>
      </c>
      <c r="D166" s="29">
        <f t="shared" ref="D166:E166" si="30">+IF($F$165=0,"",(D165/$F$165))</f>
        <v>0.64495114006514653</v>
      </c>
      <c r="E166" s="119">
        <f t="shared" si="30"/>
        <v>0</v>
      </c>
      <c r="F166" s="225"/>
      <c r="G166" s="29">
        <f>+IF($I$165=0,"",(G165/$I$165))</f>
        <v>0.42996742671009774</v>
      </c>
      <c r="H166" s="119">
        <f>+IF($I$165=0,"",(H165/$I$165))</f>
        <v>0.57003257328990231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95</v>
      </c>
      <c r="C167" s="19">
        <f t="shared" ref="C167:E167" si="31">+N163</f>
        <v>17</v>
      </c>
      <c r="D167" s="19">
        <f t="shared" si="31"/>
        <v>197</v>
      </c>
      <c r="E167" s="122">
        <f t="shared" si="31"/>
        <v>0</v>
      </c>
      <c r="F167" s="224">
        <f>+SUM(B167:E167)</f>
        <v>309</v>
      </c>
      <c r="G167" s="25">
        <f>Q163</f>
        <v>129</v>
      </c>
      <c r="H167" s="116">
        <f>R163</f>
        <v>180</v>
      </c>
      <c r="I167" s="224">
        <f>+SUM(G167:H167)</f>
        <v>309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0.30744336569579289</v>
      </c>
      <c r="C168" s="29">
        <f>+IF($F$167=0,"",(C167/$F$167))</f>
        <v>5.5016181229773461E-2</v>
      </c>
      <c r="D168" s="29">
        <f>+IF($F$167=0,"",(D167/$F$167))</f>
        <v>0.63754045307443363</v>
      </c>
      <c r="E168" s="119">
        <f>+IF($F$167=0,"",(E167/$F$167))</f>
        <v>0</v>
      </c>
      <c r="F168" s="225"/>
      <c r="G168" s="29">
        <f>+IF($I$167=0,"",(G167/$I$167))</f>
        <v>0.41747572815533979</v>
      </c>
      <c r="H168" s="119">
        <f>+IF($I$167=0,"",(H167/$I$167))</f>
        <v>0.58252427184466016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75</v>
      </c>
      <c r="C169" s="19">
        <f t="shared" ref="C169:E169" si="32">+N164</f>
        <v>19</v>
      </c>
      <c r="D169" s="19">
        <f t="shared" si="32"/>
        <v>197</v>
      </c>
      <c r="E169" s="122">
        <f t="shared" si="32"/>
        <v>0</v>
      </c>
      <c r="F169" s="224">
        <f>+SUM(B169:E169)</f>
        <v>291</v>
      </c>
      <c r="G169" s="25">
        <f>Q164</f>
        <v>127</v>
      </c>
      <c r="H169" s="116">
        <f>R164</f>
        <v>164</v>
      </c>
      <c r="I169" s="220">
        <f>+SUM(G169:H169)</f>
        <v>291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0.25773195876288657</v>
      </c>
      <c r="C170" s="29">
        <f>+IF($F$169=0,"",(C169/$F$169))</f>
        <v>6.5292096219931275E-2</v>
      </c>
      <c r="D170" s="29">
        <f>+IF($F$169=0,"",(D169/$F$169))</f>
        <v>0.67697594501718217</v>
      </c>
      <c r="E170" s="119">
        <f>+IF($F$169=0,"",(E169/$F$169))</f>
        <v>0</v>
      </c>
      <c r="F170" s="225"/>
      <c r="G170" s="29">
        <f>+IF($I$169=0,"",(G169/$I$169))</f>
        <v>0.43642611683848798</v>
      </c>
      <c r="H170" s="119">
        <f>+IF($I$169=0,"",(H169/$I$169))</f>
        <v>0.56357388316151202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83</v>
      </c>
      <c r="C171" s="19">
        <f t="shared" ref="C171:E171" si="33">+N165</f>
        <v>23</v>
      </c>
      <c r="D171" s="19">
        <f t="shared" si="33"/>
        <v>203</v>
      </c>
      <c r="E171" s="122">
        <f t="shared" si="33"/>
        <v>0</v>
      </c>
      <c r="F171" s="235">
        <f>+SUM(B171:E171)</f>
        <v>309</v>
      </c>
      <c r="G171" s="19">
        <f>Q165</f>
        <v>127</v>
      </c>
      <c r="H171" s="122">
        <f>R165</f>
        <v>182</v>
      </c>
      <c r="I171" s="235">
        <f>+SUM(G171:H171)</f>
        <v>309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0.26860841423948217</v>
      </c>
      <c r="C172" s="127">
        <f t="shared" ref="C172:E172" si="34">+IF($F$171=0,"",(C171/$F$171))</f>
        <v>7.4433656957928807E-2</v>
      </c>
      <c r="D172" s="127">
        <f t="shared" si="34"/>
        <v>0.65695792880258896</v>
      </c>
      <c r="E172" s="125">
        <f t="shared" si="34"/>
        <v>0</v>
      </c>
      <c r="F172" s="236"/>
      <c r="G172" s="127">
        <f>+IF($I$171=0,"",(G171/$I$171))</f>
        <v>0.4110032362459547</v>
      </c>
      <c r="H172" s="125">
        <f>+IF($I$171=0,"",(H171/$I$171))</f>
        <v>0.5889967637540453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82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100</v>
      </c>
      <c r="C177" s="145" t="s">
        <v>101</v>
      </c>
      <c r="D177" s="145" t="s">
        <v>102</v>
      </c>
      <c r="E177" s="145" t="s">
        <v>103</v>
      </c>
      <c r="F177" s="145" t="s">
        <v>104</v>
      </c>
      <c r="G177" s="146" t="s">
        <v>96</v>
      </c>
      <c r="H177" s="155" t="s">
        <v>80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21</v>
      </c>
      <c r="C178" s="19">
        <f t="shared" ref="C178:G178" si="35">+N178</f>
        <v>433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454</v>
      </c>
      <c r="I178" s="21"/>
      <c r="J178" s="21"/>
      <c r="K178" s="3"/>
      <c r="L178" s="3"/>
      <c r="M178" s="3">
        <v>21</v>
      </c>
      <c r="N178" s="3">
        <v>433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4.6255506607929514E-2</v>
      </c>
      <c r="C179" s="30">
        <f t="shared" ref="C179:G179" si="36">+IF($H$178=0,"",(C178/$H$178))</f>
        <v>0.95374449339207046</v>
      </c>
      <c r="D179" s="30">
        <f t="shared" si="36"/>
        <v>0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20</v>
      </c>
      <c r="N179" s="3">
        <v>0</v>
      </c>
      <c r="O179" s="43">
        <v>107</v>
      </c>
      <c r="P179" s="43">
        <v>304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20</v>
      </c>
      <c r="C180" s="25">
        <f t="shared" ref="C180:G180" si="37">+N179</f>
        <v>0</v>
      </c>
      <c r="D180" s="25">
        <f t="shared" si="37"/>
        <v>107</v>
      </c>
      <c r="E180" s="25">
        <f t="shared" si="37"/>
        <v>304</v>
      </c>
      <c r="F180" s="25">
        <f t="shared" si="37"/>
        <v>0</v>
      </c>
      <c r="G180" s="116">
        <f t="shared" si="37"/>
        <v>0</v>
      </c>
      <c r="H180" s="224">
        <f>+SUM(B180:G180)</f>
        <v>431</v>
      </c>
      <c r="I180" s="20"/>
      <c r="J180" s="20"/>
      <c r="K180" s="3"/>
      <c r="L180" s="3"/>
      <c r="M180" s="3">
        <v>20</v>
      </c>
      <c r="N180" s="3">
        <v>0</v>
      </c>
      <c r="O180" s="43">
        <v>103</v>
      </c>
      <c r="P180" s="43">
        <v>291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4.6403712296983757E-2</v>
      </c>
      <c r="C181" s="29">
        <f t="shared" ref="C181:G181" si="38">+IF($H$180=0,"",(C180/$H$180))</f>
        <v>0</v>
      </c>
      <c r="D181" s="29">
        <f t="shared" si="38"/>
        <v>0.24825986078886311</v>
      </c>
      <c r="E181" s="29">
        <f t="shared" si="38"/>
        <v>0.7053364269141531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19</v>
      </c>
      <c r="N181" s="3">
        <v>200</v>
      </c>
      <c r="O181" s="43">
        <v>88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20</v>
      </c>
      <c r="C182" s="25">
        <f t="shared" ref="C182:G182" si="39">+N180</f>
        <v>0</v>
      </c>
      <c r="D182" s="25">
        <f t="shared" si="39"/>
        <v>103</v>
      </c>
      <c r="E182" s="25">
        <f t="shared" si="39"/>
        <v>291</v>
      </c>
      <c r="F182" s="25">
        <f t="shared" si="39"/>
        <v>0</v>
      </c>
      <c r="G182" s="116">
        <f t="shared" si="39"/>
        <v>0</v>
      </c>
      <c r="H182" s="224">
        <f>+SUM(B182:G182)</f>
        <v>414</v>
      </c>
      <c r="I182" s="20"/>
      <c r="J182" s="20"/>
      <c r="K182" s="3"/>
      <c r="L182" s="3"/>
      <c r="M182" s="3">
        <v>19</v>
      </c>
      <c r="N182" s="3">
        <v>0</v>
      </c>
      <c r="O182" s="43">
        <v>97</v>
      </c>
      <c r="P182" s="43">
        <v>193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4.8309178743961352E-2</v>
      </c>
      <c r="C183" s="29">
        <f t="shared" ref="C183:G183" si="40">+IF($H$182=0,"",(C182/$H$182))</f>
        <v>0</v>
      </c>
      <c r="D183" s="29">
        <f t="shared" si="40"/>
        <v>0.24879227053140096</v>
      </c>
      <c r="E183" s="29">
        <f t="shared" si="40"/>
        <v>0.70289855072463769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19</v>
      </c>
      <c r="N183" s="3">
        <v>0</v>
      </c>
      <c r="O183" s="43">
        <v>75</v>
      </c>
      <c r="P183" s="43">
        <v>197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19</v>
      </c>
      <c r="C184" s="25">
        <f t="shared" ref="C184:G184" si="41">+N181</f>
        <v>200</v>
      </c>
      <c r="D184" s="25">
        <f t="shared" si="41"/>
        <v>88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307</v>
      </c>
      <c r="I184" s="20"/>
      <c r="J184" s="20"/>
      <c r="K184" s="20"/>
      <c r="L184" s="20"/>
      <c r="M184" s="3">
        <v>18</v>
      </c>
      <c r="N184" s="3">
        <v>0</v>
      </c>
      <c r="O184" s="43">
        <v>83</v>
      </c>
      <c r="P184" s="43">
        <v>208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6.1889250814332247E-2</v>
      </c>
      <c r="C185" s="29">
        <f t="shared" ref="C185:G185" si="42">+IF($H$184=0,"",(C184/$H$184))</f>
        <v>0.65146579804560256</v>
      </c>
      <c r="D185" s="29">
        <f t="shared" si="42"/>
        <v>0.28664495114006516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19</v>
      </c>
      <c r="C186" s="25">
        <f t="shared" ref="C186:G186" si="43">N182</f>
        <v>0</v>
      </c>
      <c r="D186" s="25">
        <f t="shared" si="43"/>
        <v>97</v>
      </c>
      <c r="E186" s="25">
        <f t="shared" si="43"/>
        <v>193</v>
      </c>
      <c r="F186" s="25">
        <f t="shared" si="43"/>
        <v>0</v>
      </c>
      <c r="G186" s="116">
        <f t="shared" si="43"/>
        <v>0</v>
      </c>
      <c r="H186" s="224">
        <f>+SUM(B186:G186)</f>
        <v>309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6.1488673139158574E-2</v>
      </c>
      <c r="C187" s="29">
        <f t="shared" si="44"/>
        <v>0</v>
      </c>
      <c r="D187" s="29">
        <f t="shared" si="44"/>
        <v>0.31391585760517798</v>
      </c>
      <c r="E187" s="29">
        <f t="shared" si="44"/>
        <v>0.62459546925566345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19</v>
      </c>
      <c r="C188" s="25">
        <f t="shared" ref="C188:G188" si="45">N183</f>
        <v>0</v>
      </c>
      <c r="D188" s="25">
        <f t="shared" si="45"/>
        <v>75</v>
      </c>
      <c r="E188" s="25">
        <f t="shared" si="45"/>
        <v>197</v>
      </c>
      <c r="F188" s="25">
        <f t="shared" si="45"/>
        <v>0</v>
      </c>
      <c r="G188" s="116">
        <f t="shared" si="45"/>
        <v>0</v>
      </c>
      <c r="H188" s="224">
        <f>+SUM(B188:G188)</f>
        <v>291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6.5292096219931275E-2</v>
      </c>
      <c r="C189" s="29">
        <f t="shared" si="46"/>
        <v>0</v>
      </c>
      <c r="D189" s="29">
        <f t="shared" si="46"/>
        <v>0.25773195876288657</v>
      </c>
      <c r="E189" s="29">
        <f t="shared" si="46"/>
        <v>0.67697594501718217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18</v>
      </c>
      <c r="C190" s="25">
        <f t="shared" ref="C190:G190" si="47">N184</f>
        <v>0</v>
      </c>
      <c r="D190" s="25">
        <f t="shared" si="47"/>
        <v>83</v>
      </c>
      <c r="E190" s="25">
        <f t="shared" si="47"/>
        <v>208</v>
      </c>
      <c r="F190" s="25">
        <f t="shared" si="47"/>
        <v>0</v>
      </c>
      <c r="G190" s="116">
        <f t="shared" si="47"/>
        <v>0</v>
      </c>
      <c r="H190" s="224">
        <f>+SUM(B190:G190)</f>
        <v>309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5.8252427184466021E-2</v>
      </c>
      <c r="C191" s="127">
        <f>+IF($H$190=0,"",(C190/$H$190))</f>
        <v>0</v>
      </c>
      <c r="D191" s="127">
        <f t="shared" ref="D191:G191" si="48">+IF($H$190=0,"",(D190/$H$190))</f>
        <v>0.26860841423948217</v>
      </c>
      <c r="E191" s="127">
        <f t="shared" si="48"/>
        <v>0.67313915857605178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82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16</v>
      </c>
      <c r="I196" s="65">
        <v>67</v>
      </c>
      <c r="J196" s="66">
        <v>45</v>
      </c>
      <c r="K196" s="66">
        <v>6</v>
      </c>
      <c r="L196" s="66">
        <v>2</v>
      </c>
      <c r="M196" s="68">
        <v>7</v>
      </c>
      <c r="AK196" s="1"/>
    </row>
    <row r="197" spans="1:37" ht="18.75" x14ac:dyDescent="0.25">
      <c r="A197" s="241" t="s">
        <v>3</v>
      </c>
      <c r="B197" s="242"/>
      <c r="C197" s="69">
        <v>84</v>
      </c>
      <c r="D197" s="15">
        <v>97</v>
      </c>
      <c r="E197" s="15">
        <v>144</v>
      </c>
      <c r="F197" s="15">
        <v>80</v>
      </c>
      <c r="G197" s="15">
        <v>41</v>
      </c>
      <c r="H197" s="28">
        <v>34</v>
      </c>
      <c r="I197" s="28">
        <v>48</v>
      </c>
      <c r="J197" s="33">
        <v>71</v>
      </c>
      <c r="K197" s="33">
        <v>80</v>
      </c>
      <c r="L197" s="33">
        <v>92</v>
      </c>
      <c r="M197" s="70">
        <v>117</v>
      </c>
      <c r="AK197" s="1"/>
    </row>
    <row r="198" spans="1:37" ht="18.75" x14ac:dyDescent="0.25">
      <c r="A198" s="241" t="s">
        <v>4</v>
      </c>
      <c r="B198" s="242"/>
      <c r="C198" s="69">
        <v>167</v>
      </c>
      <c r="D198" s="15">
        <v>274</v>
      </c>
      <c r="E198" s="15">
        <v>288</v>
      </c>
      <c r="F198" s="15">
        <v>236</v>
      </c>
      <c r="G198" s="15">
        <v>285</v>
      </c>
      <c r="H198" s="28">
        <v>296</v>
      </c>
      <c r="I198" s="28">
        <v>506</v>
      </c>
      <c r="J198" s="33">
        <v>604</v>
      </c>
      <c r="K198" s="33">
        <v>637</v>
      </c>
      <c r="L198" s="33">
        <v>543</v>
      </c>
      <c r="M198" s="70">
        <v>573</v>
      </c>
      <c r="AK198" s="1"/>
    </row>
    <row r="199" spans="1:37" ht="18.75" x14ac:dyDescent="0.25">
      <c r="A199" s="241" t="s">
        <v>5</v>
      </c>
      <c r="B199" s="242"/>
      <c r="C199" s="69">
        <v>0</v>
      </c>
      <c r="D199" s="15">
        <v>0</v>
      </c>
      <c r="E199" s="15">
        <v>0</v>
      </c>
      <c r="F199" s="15">
        <v>14</v>
      </c>
      <c r="G199" s="15">
        <v>11</v>
      </c>
      <c r="H199" s="28">
        <v>13</v>
      </c>
      <c r="I199" s="28">
        <v>8</v>
      </c>
      <c r="J199" s="33">
        <v>84</v>
      </c>
      <c r="K199" s="33">
        <v>69</v>
      </c>
      <c r="L199" s="33">
        <v>53</v>
      </c>
      <c r="M199" s="70">
        <v>36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251</v>
      </c>
      <c r="D202" s="158">
        <f t="shared" si="49"/>
        <v>371</v>
      </c>
      <c r="E202" s="158">
        <f t="shared" si="49"/>
        <v>432</v>
      </c>
      <c r="F202" s="158">
        <f t="shared" si="49"/>
        <v>330</v>
      </c>
      <c r="G202" s="158">
        <f t="shared" si="49"/>
        <v>337</v>
      </c>
      <c r="H202" s="158">
        <f t="shared" si="49"/>
        <v>359</v>
      </c>
      <c r="I202" s="158">
        <f t="shared" si="49"/>
        <v>629</v>
      </c>
      <c r="J202" s="158">
        <f t="shared" si="49"/>
        <v>804</v>
      </c>
      <c r="K202" s="158">
        <f t="shared" ref="K202:L202" si="50">+SUM(K196:K201)</f>
        <v>792</v>
      </c>
      <c r="L202" s="158">
        <f t="shared" si="50"/>
        <v>690</v>
      </c>
      <c r="M202" s="179">
        <f>+SUM(M196:M201)</f>
        <v>733</v>
      </c>
      <c r="AK202" s="1"/>
    </row>
    <row r="203" spans="1:37" ht="15.75" customHeight="1" x14ac:dyDescent="0.25">
      <c r="A203" s="26" t="s">
        <v>82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107</v>
      </c>
      <c r="E207" s="214"/>
      <c r="F207" s="214" t="s">
        <v>108</v>
      </c>
      <c r="G207" s="214"/>
      <c r="H207" s="214" t="s">
        <v>109</v>
      </c>
      <c r="I207" s="214"/>
      <c r="J207" s="214" t="s">
        <v>110</v>
      </c>
      <c r="K207" s="214"/>
      <c r="L207" s="214" t="s">
        <v>111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123</v>
      </c>
      <c r="E208" s="134"/>
      <c r="F208" s="186">
        <v>0.34042553191489361</v>
      </c>
      <c r="G208" s="187"/>
      <c r="H208" s="186">
        <v>0.47692307692307689</v>
      </c>
      <c r="I208" s="186"/>
      <c r="J208" s="192">
        <v>0.47727272727272729</v>
      </c>
      <c r="K208" s="201"/>
      <c r="L208" s="186">
        <v>0.33333333333333331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>
        <v>0.78048780487804881</v>
      </c>
      <c r="E209" s="187"/>
      <c r="F209" s="186">
        <v>0.78787878787878785</v>
      </c>
      <c r="G209" s="187"/>
      <c r="H209" s="186">
        <v>0.82978723404255317</v>
      </c>
      <c r="I209" s="186"/>
      <c r="J209" s="194">
        <v>0.65714285714285714</v>
      </c>
      <c r="K209" s="202"/>
      <c r="L209" s="186">
        <v>0.71794871794871795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0.72262773722627738</v>
      </c>
      <c r="E210" s="187"/>
      <c r="F210" s="186">
        <v>0.7526132404181185</v>
      </c>
      <c r="G210" s="187"/>
      <c r="H210" s="186">
        <v>0.75150300601202402</v>
      </c>
      <c r="I210" s="186"/>
      <c r="J210" s="194">
        <v>0.63043478260869568</v>
      </c>
      <c r="K210" s="202"/>
      <c r="L210" s="186">
        <v>0.65523156089193824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>
        <v>0.72727272727272729</v>
      </c>
      <c r="E211" s="187"/>
      <c r="F211" s="186">
        <v>0.76923076923076927</v>
      </c>
      <c r="G211" s="187"/>
      <c r="H211" s="186">
        <v>0.375</v>
      </c>
      <c r="I211" s="186"/>
      <c r="J211" s="194">
        <v>0.80952380952380953</v>
      </c>
      <c r="K211" s="202"/>
      <c r="L211" s="186">
        <v>0.70588235294117652</v>
      </c>
      <c r="M211" s="188"/>
      <c r="N211" s="43"/>
      <c r="W211" s="20"/>
    </row>
    <row r="212" spans="1:37" ht="18.75" x14ac:dyDescent="0.25">
      <c r="A212" s="306" t="s">
        <v>113</v>
      </c>
      <c r="B212" s="307"/>
      <c r="C212" s="308"/>
      <c r="D212" s="186" t="s">
        <v>123</v>
      </c>
      <c r="E212" s="187"/>
      <c r="F212" s="186" t="s">
        <v>123</v>
      </c>
      <c r="G212" s="187"/>
      <c r="H212" s="186" t="s">
        <v>123</v>
      </c>
      <c r="I212" s="186"/>
      <c r="J212" s="194" t="s">
        <v>123</v>
      </c>
      <c r="K212" s="202"/>
      <c r="L212" s="186" t="s">
        <v>123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123</v>
      </c>
      <c r="E213" s="187"/>
      <c r="F213" s="186" t="s">
        <v>123</v>
      </c>
      <c r="G213" s="187"/>
      <c r="H213" s="186" t="s">
        <v>123</v>
      </c>
      <c r="I213" s="186"/>
      <c r="J213" s="194" t="s">
        <v>123</v>
      </c>
      <c r="K213" s="202"/>
      <c r="L213" s="186" t="s">
        <v>123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123</v>
      </c>
      <c r="E214" s="190"/>
      <c r="F214" s="189" t="s">
        <v>123</v>
      </c>
      <c r="G214" s="190"/>
      <c r="H214" s="189" t="s">
        <v>123</v>
      </c>
      <c r="I214" s="189"/>
      <c r="J214" s="203" t="s">
        <v>123</v>
      </c>
      <c r="K214" s="204"/>
      <c r="L214" s="189" t="s">
        <v>123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79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107</v>
      </c>
      <c r="E218" s="214"/>
      <c r="F218" s="214" t="s">
        <v>108</v>
      </c>
      <c r="G218" s="214"/>
      <c r="H218" s="214" t="s">
        <v>109</v>
      </c>
      <c r="I218" s="214"/>
      <c r="J218" s="214" t="s">
        <v>110</v>
      </c>
      <c r="K218" s="214"/>
      <c r="L218" s="214" t="s">
        <v>111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123</v>
      </c>
      <c r="E219" s="196"/>
      <c r="F219" s="195" t="s">
        <v>122</v>
      </c>
      <c r="G219" s="196"/>
      <c r="H219" s="195" t="s">
        <v>122</v>
      </c>
      <c r="I219" s="196"/>
      <c r="J219" s="195" t="s">
        <v>122</v>
      </c>
      <c r="K219" s="196"/>
      <c r="L219" s="195" t="s">
        <v>122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122</v>
      </c>
      <c r="E220" s="187"/>
      <c r="F220" s="193" t="s">
        <v>122</v>
      </c>
      <c r="G220" s="187"/>
      <c r="H220" s="193" t="s">
        <v>122</v>
      </c>
      <c r="I220" s="187"/>
      <c r="J220" s="193" t="s">
        <v>122</v>
      </c>
      <c r="K220" s="187"/>
      <c r="L220" s="193" t="s">
        <v>122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127</v>
      </c>
      <c r="E221" s="187"/>
      <c r="F221" s="193" t="s">
        <v>122</v>
      </c>
      <c r="G221" s="187"/>
      <c r="H221" s="193" t="s">
        <v>122</v>
      </c>
      <c r="I221" s="187"/>
      <c r="J221" s="193" t="s">
        <v>122</v>
      </c>
      <c r="K221" s="187"/>
      <c r="L221" s="193" t="s">
        <v>122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128</v>
      </c>
      <c r="E222" s="187"/>
      <c r="F222" s="193" t="s">
        <v>128</v>
      </c>
      <c r="G222" s="187"/>
      <c r="H222" s="193" t="s">
        <v>129</v>
      </c>
      <c r="I222" s="187"/>
      <c r="J222" s="193" t="s">
        <v>130</v>
      </c>
      <c r="K222" s="187"/>
      <c r="L222" s="193" t="s">
        <v>130</v>
      </c>
      <c r="M222" s="198"/>
      <c r="AK222" s="1"/>
    </row>
    <row r="223" spans="1:37" ht="18.75" x14ac:dyDescent="0.25">
      <c r="A223" s="217" t="s">
        <v>113</v>
      </c>
      <c r="B223" s="232"/>
      <c r="C223" s="232"/>
      <c r="D223" s="193" t="s">
        <v>123</v>
      </c>
      <c r="E223" s="187"/>
      <c r="F223" s="193" t="s">
        <v>123</v>
      </c>
      <c r="G223" s="187"/>
      <c r="H223" s="193" t="s">
        <v>123</v>
      </c>
      <c r="I223" s="187"/>
      <c r="J223" s="193" t="s">
        <v>123</v>
      </c>
      <c r="K223" s="187"/>
      <c r="L223" s="193" t="s">
        <v>123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123</v>
      </c>
      <c r="E224" s="187"/>
      <c r="F224" s="193" t="s">
        <v>123</v>
      </c>
      <c r="G224" s="187"/>
      <c r="H224" s="193" t="s">
        <v>123</v>
      </c>
      <c r="I224" s="187"/>
      <c r="J224" s="193" t="s">
        <v>123</v>
      </c>
      <c r="K224" s="187"/>
      <c r="L224" s="193" t="s">
        <v>123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123</v>
      </c>
      <c r="E225" s="190"/>
      <c r="F225" s="199" t="s">
        <v>123</v>
      </c>
      <c r="G225" s="190"/>
      <c r="H225" s="199" t="s">
        <v>123</v>
      </c>
      <c r="I225" s="190"/>
      <c r="J225" s="199" t="s">
        <v>123</v>
      </c>
      <c r="K225" s="190"/>
      <c r="L225" s="199" t="s">
        <v>123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83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105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2023-09-03T19:42:10Z</dcterms:modified>
</cp:coreProperties>
</file>