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Oficiales/"/>
    </mc:Choice>
  </mc:AlternateContent>
  <xr:revisionPtr revIDLastSave="0" documentId="8_{EDF9AF27-8349-4AB4-B03C-5C1E7184EC1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<sst xmlns="http://schemas.openxmlformats.org/spreadsheetml/2006/main" count="259" uniqueCount="128">
  <si>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</si>
  <si>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</si>
  <si>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</si>
  <si>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</si>
  <si>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</si>
  <si>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</si>
  <si>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</si>
  <si>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</si>
  <si>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</si>
  <si>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</si>
  <si>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</si>
  <si>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</si>
  <si>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</si>
  <si>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</si>
  <si>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</si>
  <si>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</si>
  <si>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</si>
  <si>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</si>
  <si>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</si>
  <si>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</si>
  <si>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</si>
  <si>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</si>
  <si>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</si>
  <si>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</si>
  <si>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</si>
  <si>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</si>
  <si>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</si>
  <si>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</si>
  <si>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</si>
  <si>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</si>
  <si>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</si>
  <si>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</si>
  <si>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</si>
  <si>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</si>
  <si>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</si>
  <si>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</si>
  <si>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</si>
  <si>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</si>
  <si>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</si>
  <si>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</si>
  <si>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</si>
  <si>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</si>
  <si>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</si>
  <si>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</si>
  <si>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</si>
  <si>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</si>
  <si>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</si>
  <si>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</si>
  <si>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</si>
  <si>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</si>
  <si>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</si>
  <si>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</si>
  <si>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</si>
  <si>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</si>
  <si>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</si>
  <si>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</si>
  <si>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</si>
  <si>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</si>
  <si>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</si>
  <si>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</si>
  <si>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</si>
  <si>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</si>
  <si>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</si>
  <si>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</si>
  <si>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</si>
  <si>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</si>
  <si>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</si>
  <si>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</si>
  <si>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</si>
  <si>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</si>
  <si>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</si>
  <si>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</si>
  <si>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</si>
  <si>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</si>
  <si>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</si>
  <si>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</si>
  <si>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</si>
  <si>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</si>
  <si>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</si>
  <si>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</si>
  <si>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</si>
  <si>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</si>
  <si>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</si>
  <si>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</si>
  <si>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</si>
  <si>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</si>
  <si>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</si>
  <si>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</si>
  <si>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</si>
  <si>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</si>
  <si>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</si>
  <si>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</si>
  <si>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</si>
  <si>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</si>
  <si>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</si>
  <si>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</si>
  <si>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</si>
  <si>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</si>
  <si>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</si>
  <si>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</si>
  <si>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</si>
  <si>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</si>
  <si>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</si>
  <si>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</si>
  <si>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</si>
  <si>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</si>
  <si>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</si>
  <si>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</si>
  <si>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</si>
  <si>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</si>
  <si>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</si>
  <si>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</si>
  <si>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</si>
  <si>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</si>
  <si>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</si>
  <si>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</si>
  <si>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</si>
  <si>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</si>
  <si>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</si>
  <si>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</si>
  <si>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</si>
  <si>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O</t>
  </si>
  <si>
    <t>Entre 1 y 1,5 SMMLV</t>
  </si>
  <si>
    <t>-</t>
  </si>
  <si>
    <t>Entre 1,5 y 2 SMMLV</t>
  </si>
  <si>
    <t>INSTITUTO TECNOLOGICO DEL PUTUMAYO</t>
  </si>
  <si>
    <t>I.T.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</si>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</sst>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84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INSTITUTO TECNOLOGICO DEL PUTUMAYO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106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125</v>
      </c>
      <c r="B11" s="3" t="s">
        <v>121</v>
      </c>
      <c r="C11" s="3" t="s">
        <v>126</v>
      </c>
      <c r="D11" s="3">
        <v>2</v>
      </c>
      <c r="E11" s="3" t="s">
        <v>127</v>
      </c>
      <c r="F11" s="3"/>
    </row>
    <row r="12" spans="1:37" ht="26.25" x14ac:dyDescent="0.25">
      <c r="A12" s="51" t="s">
        <v>13</v>
      </c>
      <c r="B12" s="51"/>
      <c r="C12" s="51" t="s">
        <v>85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OFICIAL</v>
      </c>
      <c r="B13" s="4"/>
      <c r="C13" s="4" t="str">
        <f>+IF(C11="U","UNIVERSIDAD",IF(C11="I.T.","INSTITUCIÓN TECNOLÓGICA",IF(C11="T.P.","INSTITUCIÓN TÉCNICA PROFESIONAL","INST. UNIVERSITARIA / ESC. TECNOLÓGICA ")))</f>
        <v>INSTITUCIÓN TECNOLÓGICA</v>
      </c>
      <c r="D13" s="5"/>
      <c r="E13" s="4"/>
      <c r="F13" s="5"/>
      <c r="G13" s="6">
        <f>+D11</f>
        <v>2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INSTITUTO TECNOLOGICO DEL PUTUMAYO</v>
      </c>
      <c r="H17" s="272" t="s">
        <v>87</v>
      </c>
    </row>
    <row r="18" spans="1:13" ht="43.5" customHeight="1" x14ac:dyDescent="0.25">
      <c r="A18" s="264" t="s">
        <v>86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2641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2641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 t="str">
        <f>+M33</f>
        <v>-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20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5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4.2553191489361701E-2</v>
      </c>
      <c r="H25" s="185">
        <v>8.8900000000000007E-2</v>
      </c>
    </row>
    <row r="26" spans="1:13" ht="19.5" thickBot="1" x14ac:dyDescent="0.3">
      <c r="A26" s="293" t="s">
        <v>118</v>
      </c>
      <c r="B26" s="294"/>
      <c r="C26" s="294"/>
      <c r="D26" s="294"/>
      <c r="E26" s="294"/>
      <c r="F26" s="295"/>
      <c r="G26" s="206">
        <v>0.3882063882063882</v>
      </c>
      <c r="H26" s="207">
        <v>0.70268091860522797</v>
      </c>
    </row>
    <row r="27" spans="1:13" ht="15.75" customHeight="1" x14ac:dyDescent="0.25">
      <c r="A27" s="26" t="s">
        <v>112</v>
      </c>
    </row>
    <row r="28" spans="1:13" x14ac:dyDescent="0.25">
      <c r="A28" s="35" t="s">
        <v>66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1197</v>
      </c>
      <c r="D32" s="56">
        <v>1319</v>
      </c>
      <c r="E32" s="56">
        <v>1206</v>
      </c>
      <c r="F32" s="56">
        <v>1329</v>
      </c>
      <c r="G32" s="56">
        <v>1347</v>
      </c>
      <c r="H32" s="57">
        <v>1350</v>
      </c>
      <c r="I32" s="57">
        <v>1620</v>
      </c>
      <c r="J32" s="58">
        <v>2231</v>
      </c>
      <c r="K32" s="58">
        <v>2390</v>
      </c>
      <c r="L32" s="58">
        <v>2686</v>
      </c>
      <c r="M32" s="61">
        <v>2641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123</v>
      </c>
      <c r="M33" s="62" t="s">
        <v>123</v>
      </c>
    </row>
    <row r="34" spans="1:14" ht="19.5" thickBot="1" x14ac:dyDescent="0.3">
      <c r="A34" s="249" t="s">
        <v>8</v>
      </c>
      <c r="B34" s="250"/>
      <c r="C34" s="171">
        <f>+SUM(C32:C33)</f>
        <v>1197</v>
      </c>
      <c r="D34" s="172">
        <f t="shared" ref="D34:H34" si="0">+SUM(D32:D33)</f>
        <v>1319</v>
      </c>
      <c r="E34" s="172">
        <f t="shared" si="0"/>
        <v>1206</v>
      </c>
      <c r="F34" s="172">
        <f t="shared" si="0"/>
        <v>1329</v>
      </c>
      <c r="G34" s="172">
        <f t="shared" si="0"/>
        <v>1347</v>
      </c>
      <c r="H34" s="175">
        <f t="shared" si="0"/>
        <v>1350</v>
      </c>
      <c r="I34" s="175">
        <f>+SUM(I32:I33)</f>
        <v>1620</v>
      </c>
      <c r="J34" s="166">
        <f>+SUM(J32:J33)</f>
        <v>2231</v>
      </c>
      <c r="K34" s="166">
        <f>+SUM(K32:K33)</f>
        <v>2390</v>
      </c>
      <c r="L34" s="166">
        <f>+SUM(L32:L33)</f>
        <v>2686</v>
      </c>
      <c r="M34" s="167">
        <f>+SUM(M32:M33)</f>
        <v>2641</v>
      </c>
    </row>
    <row r="35" spans="1:14" ht="15.75" customHeight="1" x14ac:dyDescent="0.25">
      <c r="A35" s="26" t="s">
        <v>82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78</v>
      </c>
      <c r="E39" s="64">
        <v>10</v>
      </c>
      <c r="F39" s="64">
        <v>2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909</v>
      </c>
      <c r="D40" s="15">
        <v>945</v>
      </c>
      <c r="E40" s="15">
        <v>932</v>
      </c>
      <c r="F40" s="15">
        <v>1009</v>
      </c>
      <c r="G40" s="15">
        <v>961</v>
      </c>
      <c r="H40" s="28">
        <v>1039</v>
      </c>
      <c r="I40" s="28">
        <v>1161</v>
      </c>
      <c r="J40" s="33">
        <v>1816</v>
      </c>
      <c r="K40" s="33">
        <v>1937</v>
      </c>
      <c r="L40" s="33">
        <v>2113</v>
      </c>
      <c r="M40" s="70">
        <v>2012</v>
      </c>
      <c r="N40" s="42"/>
    </row>
    <row r="41" spans="1:14" ht="18.75" x14ac:dyDescent="0.25">
      <c r="A41" s="233" t="s">
        <v>4</v>
      </c>
      <c r="B41" s="234"/>
      <c r="C41" s="69">
        <v>288</v>
      </c>
      <c r="D41" s="15">
        <v>296</v>
      </c>
      <c r="E41" s="15">
        <v>264</v>
      </c>
      <c r="F41" s="15">
        <v>318</v>
      </c>
      <c r="G41" s="15">
        <v>386</v>
      </c>
      <c r="H41" s="28">
        <v>311</v>
      </c>
      <c r="I41" s="28">
        <v>459</v>
      </c>
      <c r="J41" s="33">
        <v>415</v>
      </c>
      <c r="K41" s="33">
        <v>453</v>
      </c>
      <c r="L41" s="33">
        <v>573</v>
      </c>
      <c r="M41" s="70">
        <v>629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1197</v>
      </c>
      <c r="D45" s="172">
        <f t="shared" ref="D45:I45" si="1">+SUM(D39:D44)</f>
        <v>1319</v>
      </c>
      <c r="E45" s="172">
        <f t="shared" si="1"/>
        <v>1206</v>
      </c>
      <c r="F45" s="172">
        <f t="shared" si="1"/>
        <v>1329</v>
      </c>
      <c r="G45" s="172">
        <f t="shared" si="1"/>
        <v>1347</v>
      </c>
      <c r="H45" s="175">
        <f t="shared" si="1"/>
        <v>1350</v>
      </c>
      <c r="I45" s="175">
        <f t="shared" si="1"/>
        <v>1620</v>
      </c>
      <c r="J45" s="166">
        <f>+SUM(J39:J44)</f>
        <v>2231</v>
      </c>
      <c r="K45" s="166">
        <f>+SUM(K39:K44)</f>
        <v>2390</v>
      </c>
      <c r="L45" s="166">
        <f>+SUM(L39:L44)</f>
        <v>2686</v>
      </c>
      <c r="M45" s="167">
        <f>+SUM(M39:M44)</f>
        <v>2641</v>
      </c>
    </row>
    <row r="46" spans="1:14" ht="15.75" customHeight="1" x14ac:dyDescent="0.25">
      <c r="A46" s="26" t="s">
        <v>82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12</v>
      </c>
      <c r="D50" s="64">
        <v>84</v>
      </c>
      <c r="E50" s="64">
        <v>61</v>
      </c>
      <c r="F50" s="64">
        <v>48</v>
      </c>
      <c r="G50" s="64">
        <v>20</v>
      </c>
      <c r="H50" s="65">
        <v>8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0</v>
      </c>
      <c r="D54" s="15">
        <v>12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79" t="s">
        <v>59</v>
      </c>
      <c r="B55" s="280"/>
      <c r="C55" s="69">
        <v>385</v>
      </c>
      <c r="D55" s="15">
        <v>401</v>
      </c>
      <c r="E55" s="15">
        <v>375</v>
      </c>
      <c r="F55" s="15">
        <v>409</v>
      </c>
      <c r="G55" s="15">
        <v>452</v>
      </c>
      <c r="H55" s="28">
        <v>471</v>
      </c>
      <c r="I55" s="28">
        <v>538</v>
      </c>
      <c r="J55" s="33">
        <v>723</v>
      </c>
      <c r="K55" s="33">
        <v>754</v>
      </c>
      <c r="L55" s="33">
        <v>829</v>
      </c>
      <c r="M55" s="70">
        <v>872</v>
      </c>
    </row>
    <row r="56" spans="1:13" ht="18.75" x14ac:dyDescent="0.25">
      <c r="A56" s="279" t="s">
        <v>49</v>
      </c>
      <c r="B56" s="280"/>
      <c r="C56" s="69">
        <v>800</v>
      </c>
      <c r="D56" s="15">
        <v>822</v>
      </c>
      <c r="E56" s="15">
        <v>770</v>
      </c>
      <c r="F56" s="15">
        <v>872</v>
      </c>
      <c r="G56" s="15">
        <v>875</v>
      </c>
      <c r="H56" s="28">
        <v>871</v>
      </c>
      <c r="I56" s="28">
        <v>1082</v>
      </c>
      <c r="J56" s="33">
        <v>1508</v>
      </c>
      <c r="K56" s="33">
        <v>1636</v>
      </c>
      <c r="L56" s="33">
        <v>1857</v>
      </c>
      <c r="M56" s="70">
        <v>1769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114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49" t="s">
        <v>8</v>
      </c>
      <c r="B59" s="250"/>
      <c r="C59" s="174">
        <f>+SUM(C50:C58)</f>
        <v>1197</v>
      </c>
      <c r="D59" s="172">
        <f>+SUM(D50:D58)</f>
        <v>1319</v>
      </c>
      <c r="E59" s="172">
        <f t="shared" ref="E59:L59" si="2">+SUM(E50:E58)</f>
        <v>1206</v>
      </c>
      <c r="F59" s="172">
        <f t="shared" si="2"/>
        <v>1329</v>
      </c>
      <c r="G59" s="172">
        <f t="shared" si="2"/>
        <v>1347</v>
      </c>
      <c r="H59" s="172">
        <f t="shared" si="2"/>
        <v>1350</v>
      </c>
      <c r="I59" s="172">
        <f t="shared" si="2"/>
        <v>1620</v>
      </c>
      <c r="J59" s="172">
        <f t="shared" si="2"/>
        <v>2231</v>
      </c>
      <c r="K59" s="172">
        <f t="shared" si="2"/>
        <v>2390</v>
      </c>
      <c r="L59" s="172">
        <f t="shared" si="2"/>
        <v>2686</v>
      </c>
      <c r="M59" s="167">
        <f>+SUM(M50:M58)</f>
        <v>2641</v>
      </c>
    </row>
    <row r="60" spans="1:13" ht="15.75" customHeight="1" x14ac:dyDescent="0.25">
      <c r="A60" s="26" t="s">
        <v>82</v>
      </c>
    </row>
    <row r="61" spans="1:13" ht="15.75" customHeight="1" x14ac:dyDescent="0.25"/>
    <row r="62" spans="1:13" ht="21.75" thickBot="1" x14ac:dyDescent="0.3">
      <c r="A62" s="10" t="s">
        <v>90</v>
      </c>
    </row>
    <row r="63" spans="1:13" ht="19.5" thickBot="1" x14ac:dyDescent="0.3">
      <c r="A63" s="140" t="s">
        <v>88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74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72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69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71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67</v>
      </c>
      <c r="B68" s="39"/>
      <c r="C68" s="39"/>
      <c r="D68" s="39"/>
      <c r="E68" s="39"/>
      <c r="F68" s="79"/>
      <c r="G68" s="75">
        <v>452</v>
      </c>
      <c r="H68" s="33">
        <v>471</v>
      </c>
      <c r="I68" s="33">
        <v>538</v>
      </c>
      <c r="J68" s="33">
        <v>723</v>
      </c>
      <c r="K68" s="32">
        <v>754</v>
      </c>
      <c r="L68" s="32">
        <v>829</v>
      </c>
      <c r="M68" s="62">
        <v>872</v>
      </c>
    </row>
    <row r="69" spans="1:13" ht="18.75" x14ac:dyDescent="0.25">
      <c r="A69" s="78" t="s">
        <v>70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77</v>
      </c>
      <c r="B70" s="39"/>
      <c r="C70" s="39"/>
      <c r="D70" s="39"/>
      <c r="E70" s="39"/>
      <c r="F70" s="79"/>
      <c r="G70" s="75">
        <v>107</v>
      </c>
      <c r="H70" s="33">
        <v>105</v>
      </c>
      <c r="I70" s="33">
        <v>102</v>
      </c>
      <c r="J70" s="33">
        <v>152</v>
      </c>
      <c r="K70" s="32">
        <v>139</v>
      </c>
      <c r="L70" s="32">
        <v>149</v>
      </c>
      <c r="M70" s="62">
        <v>153</v>
      </c>
    </row>
    <row r="71" spans="1:13" ht="18.75" x14ac:dyDescent="0.25">
      <c r="A71" s="76" t="s">
        <v>73</v>
      </c>
      <c r="B71" s="38"/>
      <c r="C71" s="38"/>
      <c r="D71" s="38"/>
      <c r="E71" s="38"/>
      <c r="F71" s="77"/>
      <c r="G71" s="75">
        <v>664</v>
      </c>
      <c r="H71" s="33">
        <v>689</v>
      </c>
      <c r="I71" s="33">
        <v>891</v>
      </c>
      <c r="J71" s="33">
        <v>1271</v>
      </c>
      <c r="K71" s="32">
        <v>1426</v>
      </c>
      <c r="L71" s="32">
        <v>1627</v>
      </c>
      <c r="M71" s="62">
        <v>1505</v>
      </c>
    </row>
    <row r="72" spans="1:13" ht="18.75" x14ac:dyDescent="0.25">
      <c r="A72" s="76" t="s">
        <v>68</v>
      </c>
      <c r="B72" s="38"/>
      <c r="C72" s="38"/>
      <c r="D72" s="38"/>
      <c r="E72" s="38"/>
      <c r="F72" s="77"/>
      <c r="G72" s="75">
        <v>124</v>
      </c>
      <c r="H72" s="33">
        <v>85</v>
      </c>
      <c r="I72" s="33">
        <v>89</v>
      </c>
      <c r="J72" s="33">
        <v>85</v>
      </c>
      <c r="K72" s="32">
        <v>71</v>
      </c>
      <c r="L72" s="32">
        <v>81</v>
      </c>
      <c r="M72" s="62">
        <v>111</v>
      </c>
    </row>
    <row r="73" spans="1:13" ht="18.75" x14ac:dyDescent="0.25">
      <c r="A73" s="76" t="s">
        <v>75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76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78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1347</v>
      </c>
      <c r="H76" s="172">
        <f t="shared" si="3"/>
        <v>1350</v>
      </c>
      <c r="I76" s="172">
        <f t="shared" ref="I76:M76" si="4">+SUM(I64:I75)</f>
        <v>1620</v>
      </c>
      <c r="J76" s="172">
        <f t="shared" si="4"/>
        <v>2231</v>
      </c>
      <c r="K76" s="172">
        <f t="shared" si="4"/>
        <v>2390</v>
      </c>
      <c r="L76" s="172">
        <f t="shared" si="4"/>
        <v>2686</v>
      </c>
      <c r="M76" s="173">
        <f t="shared" si="4"/>
        <v>2641</v>
      </c>
    </row>
    <row r="77" spans="1:13" ht="15.75" customHeight="1" x14ac:dyDescent="0.25">
      <c r="A77" s="26" t="s">
        <v>82</v>
      </c>
    </row>
    <row r="78" spans="1:13" ht="15.75" customHeight="1" x14ac:dyDescent="0.25">
      <c r="A78" s="26" t="s">
        <v>89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1197</v>
      </c>
      <c r="D82" s="84">
        <v>1319</v>
      </c>
      <c r="E82" s="84">
        <v>1206</v>
      </c>
      <c r="F82" s="84">
        <v>1329</v>
      </c>
      <c r="G82" s="84">
        <v>1347</v>
      </c>
      <c r="H82" s="85">
        <v>1350</v>
      </c>
      <c r="I82" s="85">
        <v>1620</v>
      </c>
      <c r="J82" s="85">
        <v>2231</v>
      </c>
      <c r="K82" s="86">
        <v>2390</v>
      </c>
      <c r="L82" s="86">
        <v>2686</v>
      </c>
      <c r="M82" s="87">
        <v>2641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81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115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1197</v>
      </c>
      <c r="D87" s="164">
        <f t="shared" ref="D87:H87" si="5">+SUM(D82:D86)</f>
        <v>1319</v>
      </c>
      <c r="E87" s="164">
        <f t="shared" si="5"/>
        <v>1206</v>
      </c>
      <c r="F87" s="164">
        <f t="shared" si="5"/>
        <v>1329</v>
      </c>
      <c r="G87" s="164">
        <f t="shared" si="5"/>
        <v>1347</v>
      </c>
      <c r="H87" s="165">
        <f t="shared" si="5"/>
        <v>1350</v>
      </c>
      <c r="I87" s="165">
        <f>+SUM(I82:I86)</f>
        <v>1620</v>
      </c>
      <c r="J87" s="165">
        <f>+SUM(J82:J86)</f>
        <v>2231</v>
      </c>
      <c r="K87" s="166">
        <f>+SUM(K82:K86)</f>
        <v>2390</v>
      </c>
      <c r="L87" s="166">
        <f>+SUM(L82:L86)</f>
        <v>2686</v>
      </c>
      <c r="M87" s="167">
        <f>+SUM(M82:M86)</f>
        <v>2641</v>
      </c>
    </row>
    <row r="88" spans="1:13" ht="15.75" customHeight="1" x14ac:dyDescent="0.25">
      <c r="A88" s="26" t="s">
        <v>82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116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599</v>
      </c>
      <c r="D93" s="91">
        <v>658</v>
      </c>
      <c r="E93" s="91">
        <v>600</v>
      </c>
      <c r="F93" s="91">
        <v>648</v>
      </c>
      <c r="G93" s="91">
        <v>657</v>
      </c>
      <c r="H93" s="92">
        <v>705</v>
      </c>
      <c r="I93" s="92">
        <v>855</v>
      </c>
      <c r="J93" s="86">
        <v>1199</v>
      </c>
      <c r="K93" s="86">
        <v>1235</v>
      </c>
      <c r="L93" s="86">
        <v>1346</v>
      </c>
      <c r="M93" s="87">
        <v>1355</v>
      </c>
    </row>
    <row r="94" spans="1:13" ht="18.75" x14ac:dyDescent="0.25">
      <c r="A94" s="245" t="s">
        <v>35</v>
      </c>
      <c r="B94" s="246"/>
      <c r="C94" s="63">
        <v>598</v>
      </c>
      <c r="D94" s="15">
        <v>661</v>
      </c>
      <c r="E94" s="15">
        <v>606</v>
      </c>
      <c r="F94" s="15">
        <v>681</v>
      </c>
      <c r="G94" s="15">
        <v>690</v>
      </c>
      <c r="H94" s="28">
        <v>645</v>
      </c>
      <c r="I94" s="28">
        <v>765</v>
      </c>
      <c r="J94" s="28">
        <v>1032</v>
      </c>
      <c r="K94" s="32">
        <v>1155</v>
      </c>
      <c r="L94" s="32">
        <v>1340</v>
      </c>
      <c r="M94" s="88">
        <v>1286</v>
      </c>
    </row>
    <row r="95" spans="1:13" ht="19.5" thickBot="1" x14ac:dyDescent="0.3">
      <c r="A95" s="249" t="s">
        <v>8</v>
      </c>
      <c r="B95" s="250"/>
      <c r="C95" s="158">
        <f>+SUM(C93:C94)</f>
        <v>1197</v>
      </c>
      <c r="D95" s="164">
        <f t="shared" ref="D95:M95" si="6">+SUM(D93:D94)</f>
        <v>1319</v>
      </c>
      <c r="E95" s="164">
        <f t="shared" si="6"/>
        <v>1206</v>
      </c>
      <c r="F95" s="164">
        <f t="shared" si="6"/>
        <v>1329</v>
      </c>
      <c r="G95" s="164">
        <f t="shared" si="6"/>
        <v>1347</v>
      </c>
      <c r="H95" s="165">
        <f t="shared" si="6"/>
        <v>1350</v>
      </c>
      <c r="I95" s="165">
        <f t="shared" si="6"/>
        <v>1620</v>
      </c>
      <c r="J95" s="165">
        <f t="shared" si="6"/>
        <v>2231</v>
      </c>
      <c r="K95" s="166">
        <f t="shared" si="6"/>
        <v>2390</v>
      </c>
      <c r="L95" s="166">
        <f t="shared" si="6"/>
        <v>2686</v>
      </c>
      <c r="M95" s="167">
        <f t="shared" si="6"/>
        <v>2641</v>
      </c>
    </row>
    <row r="96" spans="1:13" ht="15.75" customHeight="1" x14ac:dyDescent="0.25">
      <c r="A96" s="26" t="s">
        <v>82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0.12529274004683841</v>
      </c>
      <c r="D100" s="209">
        <v>9.8484848484848481E-2</v>
      </c>
      <c r="E100" s="209">
        <v>8.3094555873925502E-2</v>
      </c>
      <c r="F100" s="209">
        <v>0.10370717972782731</v>
      </c>
      <c r="G100" s="210">
        <v>8.7386999569522172E-2</v>
      </c>
    </row>
    <row r="101" spans="1:10" ht="18.75" x14ac:dyDescent="0.25">
      <c r="A101" s="245" t="s">
        <v>4</v>
      </c>
      <c r="B101" s="246"/>
      <c r="C101" s="209">
        <v>0.18627450980392157</v>
      </c>
      <c r="D101" s="209">
        <v>0.12295081967213115</v>
      </c>
      <c r="E101" s="209">
        <v>4.6875E-2</v>
      </c>
      <c r="F101" s="209">
        <v>4.2553191489361701E-2</v>
      </c>
      <c r="G101" s="210">
        <v>8.3333333333333329E-2</v>
      </c>
    </row>
    <row r="102" spans="1:10" ht="19.5" thickBot="1" x14ac:dyDescent="0.3">
      <c r="A102" s="249" t="s">
        <v>41</v>
      </c>
      <c r="B102" s="250"/>
      <c r="C102" s="162">
        <v>0.13705103969754254</v>
      </c>
      <c r="D102" s="162">
        <v>0.10076335877862595</v>
      </c>
      <c r="E102" s="162">
        <v>8.1506849315068491E-2</v>
      </c>
      <c r="F102" s="162">
        <v>0.10238751147842057</v>
      </c>
      <c r="G102" s="163">
        <v>8.7325137770241631E-2</v>
      </c>
    </row>
    <row r="103" spans="1:10" ht="15.75" customHeight="1" x14ac:dyDescent="0.25">
      <c r="A103" s="26" t="s">
        <v>120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80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2012</v>
      </c>
      <c r="D110" s="95">
        <v>0</v>
      </c>
      <c r="E110" s="96">
        <f t="shared" ref="E110:E115" si="8">+IF(C110=0,"",(D110/C110))</f>
        <v>0</v>
      </c>
      <c r="G110" s="241" t="s">
        <v>3</v>
      </c>
      <c r="H110" s="242"/>
      <c r="I110" s="98">
        <v>12</v>
      </c>
      <c r="J110"/>
    </row>
    <row r="111" spans="1:10" ht="18.75" x14ac:dyDescent="0.25">
      <c r="A111" s="241" t="s">
        <v>4</v>
      </c>
      <c r="B111" s="248"/>
      <c r="C111" s="63">
        <f t="shared" si="7"/>
        <v>629</v>
      </c>
      <c r="D111" s="95">
        <v>0</v>
      </c>
      <c r="E111" s="96">
        <f t="shared" si="8"/>
        <v>0</v>
      </c>
      <c r="G111" s="241" t="s">
        <v>4</v>
      </c>
      <c r="H111" s="242"/>
      <c r="I111" s="98">
        <v>8</v>
      </c>
      <c r="J111"/>
    </row>
    <row r="112" spans="1:10" ht="18.75" x14ac:dyDescent="0.25">
      <c r="A112" s="241" t="s">
        <v>5</v>
      </c>
      <c r="B112" s="248"/>
      <c r="C112" s="63">
        <f t="shared" si="7"/>
        <v>0</v>
      </c>
      <c r="D112" s="95">
        <v>0</v>
      </c>
      <c r="E112" s="96" t="str">
        <f t="shared" si="8"/>
        <v/>
      </c>
      <c r="G112" s="241" t="s">
        <v>5</v>
      </c>
      <c r="H112" s="242"/>
      <c r="I112" s="98">
        <v>0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2641</v>
      </c>
      <c r="D115" s="159">
        <f>+SUM(D109:D114)</f>
        <v>0</v>
      </c>
      <c r="E115" s="160">
        <f t="shared" si="8"/>
        <v>0</v>
      </c>
      <c r="G115" s="268" t="s">
        <v>8</v>
      </c>
      <c r="H115" s="269"/>
      <c r="I115" s="161">
        <f>+SUM(I109:I114)</f>
        <v>20</v>
      </c>
      <c r="J115"/>
    </row>
    <row r="116" spans="1:10" ht="15.75" customHeight="1" x14ac:dyDescent="0.25">
      <c r="A116" s="26" t="s">
        <v>91</v>
      </c>
      <c r="G116" s="26" t="s">
        <v>82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242</v>
      </c>
      <c r="D123" s="243">
        <f>+C123+C124</f>
        <v>790</v>
      </c>
      <c r="E123" s="103">
        <v>264</v>
      </c>
      <c r="F123" s="243">
        <f>+E123+E124</f>
        <v>673</v>
      </c>
      <c r="G123" s="67">
        <v>236</v>
      </c>
      <c r="H123" s="253">
        <f>+G123+G124</f>
        <v>608</v>
      </c>
    </row>
    <row r="124" spans="1:10" ht="18.75" x14ac:dyDescent="0.25">
      <c r="A124" s="267"/>
      <c r="B124" s="105">
        <v>2</v>
      </c>
      <c r="C124" s="99">
        <v>548</v>
      </c>
      <c r="D124" s="244"/>
      <c r="E124" s="99">
        <v>409</v>
      </c>
      <c r="F124" s="244"/>
      <c r="G124" s="99">
        <v>372</v>
      </c>
      <c r="H124" s="244"/>
    </row>
    <row r="125" spans="1:10" ht="18.75" x14ac:dyDescent="0.25">
      <c r="A125" s="266">
        <v>2017</v>
      </c>
      <c r="B125" s="106">
        <v>1</v>
      </c>
      <c r="C125" s="100">
        <v>365</v>
      </c>
      <c r="D125" s="254">
        <f>+C125+C126</f>
        <v>781</v>
      </c>
      <c r="E125" s="100">
        <v>336</v>
      </c>
      <c r="F125" s="254">
        <f>+E125+E126</f>
        <v>752</v>
      </c>
      <c r="G125" s="100">
        <v>333</v>
      </c>
      <c r="H125" s="254">
        <f>+G125+G126</f>
        <v>757</v>
      </c>
    </row>
    <row r="126" spans="1:10" ht="18.75" x14ac:dyDescent="0.25">
      <c r="A126" s="267"/>
      <c r="B126" s="105">
        <v>2</v>
      </c>
      <c r="C126" s="99">
        <v>416</v>
      </c>
      <c r="D126" s="244"/>
      <c r="E126" s="99">
        <v>416</v>
      </c>
      <c r="F126" s="244"/>
      <c r="G126" s="99">
        <v>424</v>
      </c>
      <c r="H126" s="244"/>
    </row>
    <row r="127" spans="1:10" ht="18.75" x14ac:dyDescent="0.25">
      <c r="A127" s="266">
        <v>2018</v>
      </c>
      <c r="B127" s="106">
        <v>1</v>
      </c>
      <c r="C127" s="100">
        <v>471</v>
      </c>
      <c r="D127" s="254">
        <f>+C127+C128</f>
        <v>777</v>
      </c>
      <c r="E127" s="100">
        <v>471</v>
      </c>
      <c r="F127" s="254">
        <f>+E127+E128</f>
        <v>777</v>
      </c>
      <c r="G127" s="100">
        <v>471</v>
      </c>
      <c r="H127" s="254">
        <f>+G127+G128</f>
        <v>777</v>
      </c>
    </row>
    <row r="128" spans="1:10" ht="18.75" x14ac:dyDescent="0.25">
      <c r="A128" s="267"/>
      <c r="B128" s="105">
        <v>2</v>
      </c>
      <c r="C128" s="99">
        <v>306</v>
      </c>
      <c r="D128" s="244"/>
      <c r="E128" s="99">
        <v>306</v>
      </c>
      <c r="F128" s="244"/>
      <c r="G128" s="99">
        <v>306</v>
      </c>
      <c r="H128" s="244"/>
    </row>
    <row r="129" spans="1:28" ht="18.75" x14ac:dyDescent="0.25">
      <c r="A129" s="266">
        <v>2019</v>
      </c>
      <c r="B129" s="106">
        <v>1</v>
      </c>
      <c r="C129" s="100">
        <v>947</v>
      </c>
      <c r="D129" s="254">
        <f>+C129+C130</f>
        <v>1337</v>
      </c>
      <c r="E129" s="100">
        <v>952</v>
      </c>
      <c r="F129" s="254">
        <f>+E129+E130</f>
        <v>1348</v>
      </c>
      <c r="G129" s="100">
        <v>953</v>
      </c>
      <c r="H129" s="254">
        <f>+G129+G130</f>
        <v>1349</v>
      </c>
    </row>
    <row r="130" spans="1:28" ht="18.75" x14ac:dyDescent="0.25">
      <c r="A130" s="267"/>
      <c r="B130" s="105">
        <v>2</v>
      </c>
      <c r="C130" s="99">
        <v>390</v>
      </c>
      <c r="D130" s="244"/>
      <c r="E130" s="99">
        <v>396</v>
      </c>
      <c r="F130" s="244"/>
      <c r="G130" s="99">
        <v>396</v>
      </c>
      <c r="H130" s="244"/>
    </row>
    <row r="131" spans="1:28" ht="18.75" x14ac:dyDescent="0.25">
      <c r="A131" s="266">
        <v>2022</v>
      </c>
      <c r="B131" s="106">
        <v>1</v>
      </c>
      <c r="C131" s="100">
        <v>799</v>
      </c>
      <c r="D131" s="254">
        <f>+C131+C132</f>
        <v>1363</v>
      </c>
      <c r="E131" s="100">
        <v>797</v>
      </c>
      <c r="F131" s="254">
        <f>+E131+E132</f>
        <v>1356</v>
      </c>
      <c r="G131" s="100">
        <v>676</v>
      </c>
      <c r="H131" s="254">
        <f>+G131+G132</f>
        <v>1231</v>
      </c>
    </row>
    <row r="132" spans="1:28" ht="18.75" x14ac:dyDescent="0.25">
      <c r="A132" s="267"/>
      <c r="B132" s="105">
        <v>2</v>
      </c>
      <c r="C132" s="99">
        <v>564</v>
      </c>
      <c r="D132" s="244"/>
      <c r="E132" s="99">
        <v>559</v>
      </c>
      <c r="F132" s="244"/>
      <c r="G132" s="99">
        <v>555</v>
      </c>
      <c r="H132" s="244"/>
    </row>
    <row r="133" spans="1:28" ht="18.75" x14ac:dyDescent="0.25">
      <c r="A133" s="266">
        <v>2021</v>
      </c>
      <c r="B133" s="106">
        <v>1</v>
      </c>
      <c r="C133" s="100">
        <v>637</v>
      </c>
      <c r="D133" s="254">
        <f>+C133+C134</f>
        <v>1235</v>
      </c>
      <c r="E133" s="100">
        <v>623</v>
      </c>
      <c r="F133" s="254">
        <f>+E133+E134</f>
        <v>917</v>
      </c>
      <c r="G133" s="100">
        <v>638</v>
      </c>
      <c r="H133" s="254">
        <f>+G133+G134</f>
        <v>1048</v>
      </c>
    </row>
    <row r="134" spans="1:28" ht="18.75" x14ac:dyDescent="0.25">
      <c r="A134" s="267"/>
      <c r="B134" s="105">
        <v>2</v>
      </c>
      <c r="C134" s="99">
        <v>598</v>
      </c>
      <c r="D134" s="244"/>
      <c r="E134" s="99">
        <v>294</v>
      </c>
      <c r="F134" s="244"/>
      <c r="G134" s="99">
        <v>410</v>
      </c>
      <c r="H134" s="244"/>
    </row>
    <row r="135" spans="1:28" ht="18.75" x14ac:dyDescent="0.25">
      <c r="A135" s="303">
        <v>2022</v>
      </c>
      <c r="B135" s="107">
        <v>1</v>
      </c>
      <c r="C135" s="101">
        <v>1039</v>
      </c>
      <c r="D135" s="255">
        <f>+C135+C136</f>
        <v>1280</v>
      </c>
      <c r="E135" s="101">
        <v>574</v>
      </c>
      <c r="F135" s="255">
        <f>+E135+E136</f>
        <v>815</v>
      </c>
      <c r="G135" s="101">
        <v>789</v>
      </c>
      <c r="H135" s="255">
        <f>+G135+G136</f>
        <v>1186</v>
      </c>
    </row>
    <row r="136" spans="1:28" ht="19.5" thickBot="1" x14ac:dyDescent="0.3">
      <c r="A136" s="304"/>
      <c r="B136" s="108">
        <v>2</v>
      </c>
      <c r="C136" s="102">
        <v>241</v>
      </c>
      <c r="D136" s="256"/>
      <c r="E136" s="102">
        <v>241</v>
      </c>
      <c r="F136" s="256"/>
      <c r="G136" s="102">
        <v>397</v>
      </c>
      <c r="H136" s="256"/>
    </row>
    <row r="137" spans="1:28" ht="15.75" customHeight="1" x14ac:dyDescent="0.25">
      <c r="A137" s="317" t="s">
        <v>92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93</v>
      </c>
      <c r="C140" s="154" t="s">
        <v>94</v>
      </c>
      <c r="D140" s="154" t="s">
        <v>117</v>
      </c>
      <c r="E140" s="154" t="s">
        <v>95</v>
      </c>
      <c r="F140" s="154" t="s">
        <v>5</v>
      </c>
      <c r="G140" s="154" t="s">
        <v>6</v>
      </c>
      <c r="H140" s="154" t="s">
        <v>119</v>
      </c>
      <c r="I140" s="154" t="s">
        <v>96</v>
      </c>
      <c r="J140" s="154" t="s">
        <v>80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69</v>
      </c>
      <c r="F141" s="110">
        <f t="shared" si="9"/>
        <v>60</v>
      </c>
      <c r="G141" s="110">
        <f t="shared" si="9"/>
        <v>13</v>
      </c>
      <c r="H141" s="110">
        <f t="shared" si="9"/>
        <v>0</v>
      </c>
      <c r="I141" s="111">
        <f t="shared" si="9"/>
        <v>0</v>
      </c>
      <c r="J141" s="297">
        <f>+SUM(B141:I141)</f>
        <v>142</v>
      </c>
      <c r="M141" s="3">
        <v>0</v>
      </c>
      <c r="N141" s="22">
        <v>0</v>
      </c>
      <c r="O141" s="22">
        <v>0</v>
      </c>
      <c r="P141" s="22">
        <v>69</v>
      </c>
      <c r="Q141" s="22">
        <v>60</v>
      </c>
      <c r="R141" s="22">
        <v>13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0.4859154929577465</v>
      </c>
      <c r="F142" s="113">
        <f>+IF($J$141=0,"",(F141/$J$141))</f>
        <v>0.42253521126760563</v>
      </c>
      <c r="G142" s="113">
        <f t="shared" si="10"/>
        <v>9.154929577464789E-2</v>
      </c>
      <c r="H142" s="113">
        <f t="shared" si="10"/>
        <v>0</v>
      </c>
      <c r="I142" s="114">
        <f>+IF($J$141=0,"",(I141/$J$141))</f>
        <v>0</v>
      </c>
      <c r="J142" s="298"/>
      <c r="M142" s="3">
        <v>0</v>
      </c>
      <c r="N142" s="22">
        <v>1</v>
      </c>
      <c r="O142" s="22">
        <v>0</v>
      </c>
      <c r="P142" s="22">
        <v>57</v>
      </c>
      <c r="Q142" s="22">
        <v>62</v>
      </c>
      <c r="R142" s="22">
        <v>7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1</v>
      </c>
      <c r="D143" s="116">
        <f t="shared" si="11"/>
        <v>0</v>
      </c>
      <c r="E143" s="116">
        <f t="shared" si="11"/>
        <v>57</v>
      </c>
      <c r="F143" s="116">
        <f t="shared" si="11"/>
        <v>62</v>
      </c>
      <c r="G143" s="116">
        <f t="shared" si="11"/>
        <v>7</v>
      </c>
      <c r="H143" s="116">
        <f t="shared" si="11"/>
        <v>0</v>
      </c>
      <c r="I143" s="117">
        <f t="shared" si="11"/>
        <v>0</v>
      </c>
      <c r="J143" s="235">
        <f>+SUM(B143:I143)</f>
        <v>127</v>
      </c>
      <c r="M143" s="3">
        <v>0</v>
      </c>
      <c r="N143" s="22">
        <v>1</v>
      </c>
      <c r="O143" s="22">
        <v>0</v>
      </c>
      <c r="P143" s="22">
        <v>67</v>
      </c>
      <c r="Q143" s="22">
        <v>77</v>
      </c>
      <c r="R143" s="22">
        <v>16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7.874015748031496E-3</v>
      </c>
      <c r="D144" s="119">
        <f t="shared" si="12"/>
        <v>0</v>
      </c>
      <c r="E144" s="119">
        <f t="shared" si="12"/>
        <v>0.44881889763779526</v>
      </c>
      <c r="F144" s="119">
        <f t="shared" si="12"/>
        <v>0.48818897637795278</v>
      </c>
      <c r="G144" s="119">
        <f t="shared" si="12"/>
        <v>5.5118110236220472E-2</v>
      </c>
      <c r="H144" s="119">
        <f t="shared" si="12"/>
        <v>0</v>
      </c>
      <c r="I144" s="120">
        <f t="shared" si="12"/>
        <v>0</v>
      </c>
      <c r="J144" s="236"/>
      <c r="M144" s="3">
        <v>0</v>
      </c>
      <c r="N144" s="3">
        <v>0</v>
      </c>
      <c r="O144" s="3">
        <v>0</v>
      </c>
      <c r="P144" s="3">
        <v>51</v>
      </c>
      <c r="Q144" s="3">
        <v>63</v>
      </c>
      <c r="R144" s="3">
        <v>18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1</v>
      </c>
      <c r="D145" s="116">
        <f t="shared" si="13"/>
        <v>0</v>
      </c>
      <c r="E145" s="116">
        <f t="shared" si="13"/>
        <v>67</v>
      </c>
      <c r="F145" s="116">
        <f t="shared" si="13"/>
        <v>77</v>
      </c>
      <c r="G145" s="116">
        <f t="shared" si="13"/>
        <v>16</v>
      </c>
      <c r="H145" s="116">
        <f t="shared" si="13"/>
        <v>0</v>
      </c>
      <c r="I145" s="117">
        <f t="shared" si="13"/>
        <v>0</v>
      </c>
      <c r="J145" s="235">
        <f>+SUM(B145:I145)</f>
        <v>161</v>
      </c>
      <c r="M145" s="3">
        <v>0</v>
      </c>
      <c r="N145" s="3">
        <v>0</v>
      </c>
      <c r="O145" s="3">
        <v>1</v>
      </c>
      <c r="P145" s="3">
        <v>74</v>
      </c>
      <c r="Q145" s="3">
        <v>86</v>
      </c>
      <c r="R145" s="3">
        <v>31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</v>
      </c>
      <c r="C146" s="119">
        <f t="shared" ref="C146:I146" si="14">+IF($J$145=0,"",(C145/$J$145))</f>
        <v>6.2111801242236021E-3</v>
      </c>
      <c r="D146" s="119">
        <f t="shared" si="14"/>
        <v>0</v>
      </c>
      <c r="E146" s="119">
        <f t="shared" si="14"/>
        <v>0.41614906832298137</v>
      </c>
      <c r="F146" s="119">
        <f t="shared" si="14"/>
        <v>0.47826086956521741</v>
      </c>
      <c r="G146" s="119">
        <f t="shared" si="14"/>
        <v>9.9378881987577633E-2</v>
      </c>
      <c r="H146" s="119">
        <f t="shared" si="14"/>
        <v>0</v>
      </c>
      <c r="I146" s="120">
        <f t="shared" si="14"/>
        <v>0</v>
      </c>
      <c r="J146" s="236"/>
      <c r="M146" s="3">
        <v>0</v>
      </c>
      <c r="N146" s="3">
        <v>0</v>
      </c>
      <c r="O146" s="3">
        <v>0</v>
      </c>
      <c r="P146" s="3">
        <v>88</v>
      </c>
      <c r="Q146" s="3">
        <v>86</v>
      </c>
      <c r="R146" s="3">
        <v>39</v>
      </c>
      <c r="S146" s="3">
        <v>1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51</v>
      </c>
      <c r="F147" s="116">
        <f t="shared" si="15"/>
        <v>63</v>
      </c>
      <c r="G147" s="116">
        <f t="shared" si="15"/>
        <v>18</v>
      </c>
      <c r="H147" s="116">
        <f t="shared" si="15"/>
        <v>0</v>
      </c>
      <c r="I147" s="117">
        <f t="shared" si="15"/>
        <v>0</v>
      </c>
      <c r="J147" s="235">
        <f>+SUM(B147:I147)</f>
        <v>132</v>
      </c>
      <c r="M147" s="3">
        <v>0</v>
      </c>
      <c r="N147" s="3">
        <v>1</v>
      </c>
      <c r="O147" s="3">
        <v>1</v>
      </c>
      <c r="P147" s="3">
        <v>93</v>
      </c>
      <c r="Q147" s="3">
        <v>76</v>
      </c>
      <c r="R147" s="3">
        <v>29</v>
      </c>
      <c r="S147" s="3">
        <v>0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0.38636363636363635</v>
      </c>
      <c r="F148" s="119">
        <f t="shared" si="16"/>
        <v>0.47727272727272729</v>
      </c>
      <c r="G148" s="119">
        <f t="shared" si="16"/>
        <v>0.13636363636363635</v>
      </c>
      <c r="H148" s="119">
        <f t="shared" si="16"/>
        <v>0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1</v>
      </c>
      <c r="E149" s="116">
        <f t="shared" si="17"/>
        <v>74</v>
      </c>
      <c r="F149" s="116">
        <f t="shared" si="17"/>
        <v>86</v>
      </c>
      <c r="G149" s="116">
        <f t="shared" si="17"/>
        <v>31</v>
      </c>
      <c r="H149" s="116">
        <f t="shared" si="17"/>
        <v>0</v>
      </c>
      <c r="I149" s="117">
        <f t="shared" si="17"/>
        <v>0</v>
      </c>
      <c r="J149" s="235">
        <f>+SUM(B149:I149)</f>
        <v>192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5.208333333333333E-3</v>
      </c>
      <c r="E150" s="119">
        <f t="shared" si="18"/>
        <v>0.38541666666666669</v>
      </c>
      <c r="F150" s="119">
        <f t="shared" si="18"/>
        <v>0.44791666666666669</v>
      </c>
      <c r="G150" s="119">
        <f t="shared" si="18"/>
        <v>0.16145833333333334</v>
      </c>
      <c r="H150" s="119">
        <f t="shared" si="18"/>
        <v>0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88</v>
      </c>
      <c r="F151" s="116">
        <f t="shared" si="19"/>
        <v>86</v>
      </c>
      <c r="G151" s="116">
        <f t="shared" si="19"/>
        <v>39</v>
      </c>
      <c r="H151" s="116">
        <f t="shared" si="19"/>
        <v>1</v>
      </c>
      <c r="I151" s="117">
        <f t="shared" si="19"/>
        <v>0</v>
      </c>
      <c r="J151" s="235">
        <f>+SUM(B151:I151)</f>
        <v>214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0.41121495327102803</v>
      </c>
      <c r="F152" s="119">
        <f t="shared" si="20"/>
        <v>0.40186915887850466</v>
      </c>
      <c r="G152" s="119">
        <f t="shared" si="20"/>
        <v>0.1822429906542056</v>
      </c>
      <c r="H152" s="119">
        <f t="shared" si="20"/>
        <v>4.6728971962616819E-3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1</v>
      </c>
      <c r="D153" s="122">
        <f t="shared" si="21"/>
        <v>1</v>
      </c>
      <c r="E153" s="122">
        <f t="shared" si="21"/>
        <v>93</v>
      </c>
      <c r="F153" s="122">
        <f t="shared" si="21"/>
        <v>76</v>
      </c>
      <c r="G153" s="122">
        <f t="shared" si="21"/>
        <v>29</v>
      </c>
      <c r="H153" s="122">
        <f t="shared" si="21"/>
        <v>0</v>
      </c>
      <c r="I153" s="123">
        <f t="shared" si="21"/>
        <v>0</v>
      </c>
      <c r="J153" s="259">
        <f>+SUM(B153:I153)</f>
        <v>200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5.0000000000000001E-3</v>
      </c>
      <c r="D154" s="125">
        <f t="shared" si="22"/>
        <v>5.0000000000000001E-3</v>
      </c>
      <c r="E154" s="125">
        <f t="shared" si="22"/>
        <v>0.46500000000000002</v>
      </c>
      <c r="F154" s="125">
        <f t="shared" si="22"/>
        <v>0.38</v>
      </c>
      <c r="G154" s="125">
        <f t="shared" si="22"/>
        <v>0.14499999999999999</v>
      </c>
      <c r="H154" s="125">
        <f t="shared" si="22"/>
        <v>0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82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97</v>
      </c>
      <c r="C158" s="145" t="s">
        <v>98</v>
      </c>
      <c r="D158" s="145" t="s">
        <v>99</v>
      </c>
      <c r="E158" s="146" t="s">
        <v>96</v>
      </c>
      <c r="F158" s="155" t="s">
        <v>80</v>
      </c>
      <c r="G158" s="156" t="s">
        <v>35</v>
      </c>
      <c r="H158" s="146" t="s">
        <v>34</v>
      </c>
      <c r="I158" s="155" t="s">
        <v>80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122</v>
      </c>
      <c r="C159" s="83">
        <f t="shared" ref="C159:E159" si="23">+N159</f>
        <v>0</v>
      </c>
      <c r="D159" s="83">
        <f t="shared" si="23"/>
        <v>20</v>
      </c>
      <c r="E159" s="110">
        <f t="shared" si="23"/>
        <v>0</v>
      </c>
      <c r="F159" s="297">
        <f>+SUM(B159:E159)</f>
        <v>142</v>
      </c>
      <c r="G159" s="83">
        <f>Q159</f>
        <v>45</v>
      </c>
      <c r="H159" s="110">
        <f>R159</f>
        <v>97</v>
      </c>
      <c r="I159" s="297">
        <f>+SUM(G159:H159)</f>
        <v>142</v>
      </c>
      <c r="J159" s="34"/>
      <c r="M159" s="3">
        <v>122</v>
      </c>
      <c r="N159" s="3">
        <v>0</v>
      </c>
      <c r="O159" s="3">
        <v>20</v>
      </c>
      <c r="P159" s="3">
        <v>0</v>
      </c>
      <c r="Q159" s="3">
        <v>45</v>
      </c>
      <c r="R159" s="3">
        <v>97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0.85915492957746475</v>
      </c>
      <c r="C160" s="30">
        <f t="shared" ref="C160:E160" si="24">+IF($F$159=0,"",(C159/$F$159))</f>
        <v>0</v>
      </c>
      <c r="D160" s="30">
        <f t="shared" si="24"/>
        <v>0.14084507042253522</v>
      </c>
      <c r="E160" s="113">
        <f t="shared" si="24"/>
        <v>0</v>
      </c>
      <c r="F160" s="298"/>
      <c r="G160" s="30">
        <f>+IF($I$159=0,"",(G159/$I$159))</f>
        <v>0.31690140845070425</v>
      </c>
      <c r="H160" s="113">
        <f>+IF($I$159=0,"",(H159/$I$159))</f>
        <v>0.68309859154929575</v>
      </c>
      <c r="I160" s="298"/>
      <c r="J160" s="34"/>
      <c r="M160" s="3">
        <v>106</v>
      </c>
      <c r="N160" s="3">
        <v>0</v>
      </c>
      <c r="O160" s="3">
        <v>21</v>
      </c>
      <c r="P160" s="3">
        <v>0</v>
      </c>
      <c r="Q160" s="3">
        <v>43</v>
      </c>
      <c r="R160" s="3">
        <v>84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106</v>
      </c>
      <c r="C161" s="25">
        <f t="shared" ref="C161:E161" si="25">+N160</f>
        <v>0</v>
      </c>
      <c r="D161" s="25">
        <f t="shared" si="25"/>
        <v>21</v>
      </c>
      <c r="E161" s="116">
        <f t="shared" si="25"/>
        <v>0</v>
      </c>
      <c r="F161" s="235">
        <f>+SUM(B161:E161)</f>
        <v>127</v>
      </c>
      <c r="G161" s="25">
        <f>Q160</f>
        <v>43</v>
      </c>
      <c r="H161" s="116">
        <f>R160</f>
        <v>84</v>
      </c>
      <c r="I161" s="235">
        <f>+SUM(G161:H161)</f>
        <v>127</v>
      </c>
      <c r="J161" s="34"/>
      <c r="M161" s="3">
        <v>141</v>
      </c>
      <c r="N161" s="3">
        <v>0</v>
      </c>
      <c r="O161" s="3">
        <v>20</v>
      </c>
      <c r="P161" s="3">
        <v>0</v>
      </c>
      <c r="Q161" s="3">
        <v>54</v>
      </c>
      <c r="R161" s="3">
        <v>107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0.83464566929133854</v>
      </c>
      <c r="C162" s="29">
        <f t="shared" ref="C162:E162" si="26">+IF($F$161=0,"",(C161/$F$161))</f>
        <v>0</v>
      </c>
      <c r="D162" s="29">
        <f t="shared" si="26"/>
        <v>0.16535433070866143</v>
      </c>
      <c r="E162" s="119">
        <f t="shared" si="26"/>
        <v>0</v>
      </c>
      <c r="F162" s="236"/>
      <c r="G162" s="29">
        <f>+IF($I$161=0,"",(G161/$I$161))</f>
        <v>0.33858267716535434</v>
      </c>
      <c r="H162" s="119">
        <f>+IF($I$161=0,"",(H161/$I$161))</f>
        <v>0.66141732283464572</v>
      </c>
      <c r="I162" s="236"/>
      <c r="J162" s="34"/>
      <c r="M162" s="3">
        <v>115</v>
      </c>
      <c r="N162" s="3">
        <v>0</v>
      </c>
      <c r="O162" s="3">
        <v>17</v>
      </c>
      <c r="P162" s="3">
        <v>0</v>
      </c>
      <c r="Q162" s="3">
        <v>40</v>
      </c>
      <c r="R162" s="3">
        <v>92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141</v>
      </c>
      <c r="C163" s="25">
        <f t="shared" ref="C163:E163" si="27">+N161</f>
        <v>0</v>
      </c>
      <c r="D163" s="25">
        <f t="shared" si="27"/>
        <v>20</v>
      </c>
      <c r="E163" s="116">
        <f t="shared" si="27"/>
        <v>0</v>
      </c>
      <c r="F163" s="235">
        <f>+SUM(B163:E163)</f>
        <v>161</v>
      </c>
      <c r="G163" s="25">
        <f>Q161</f>
        <v>54</v>
      </c>
      <c r="H163" s="116">
        <f>R161</f>
        <v>107</v>
      </c>
      <c r="I163" s="235">
        <f>+SUM(G163:H163)</f>
        <v>161</v>
      </c>
      <c r="J163" s="34"/>
      <c r="M163" s="3">
        <v>163</v>
      </c>
      <c r="N163" s="3">
        <v>0</v>
      </c>
      <c r="O163" s="3">
        <v>29</v>
      </c>
      <c r="P163" s="3">
        <v>0</v>
      </c>
      <c r="Q163" s="3">
        <v>59</v>
      </c>
      <c r="R163" s="3">
        <v>133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0.87577639751552794</v>
      </c>
      <c r="C164" s="29">
        <f t="shared" ref="C164:E164" si="28">+IF($F$163=0,"",(C163/$F$163))</f>
        <v>0</v>
      </c>
      <c r="D164" s="29">
        <f t="shared" si="28"/>
        <v>0.12422360248447205</v>
      </c>
      <c r="E164" s="119">
        <f t="shared" si="28"/>
        <v>0</v>
      </c>
      <c r="F164" s="236"/>
      <c r="G164" s="29">
        <f>+IF($I$163=0,"",(G163/$I$163))</f>
        <v>0.33540372670807456</v>
      </c>
      <c r="H164" s="119">
        <f>+IF($I$163=0,"",(H163/$I$163))</f>
        <v>0.6645962732919255</v>
      </c>
      <c r="I164" s="236"/>
      <c r="J164" s="34"/>
      <c r="M164" s="3">
        <v>180</v>
      </c>
      <c r="N164" s="3">
        <v>0</v>
      </c>
      <c r="O164" s="3">
        <v>34</v>
      </c>
      <c r="P164" s="3">
        <v>0</v>
      </c>
      <c r="Q164" s="3">
        <v>59</v>
      </c>
      <c r="R164" s="3">
        <v>155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115</v>
      </c>
      <c r="C165" s="19">
        <f t="shared" ref="C165:E165" si="29">+N162</f>
        <v>0</v>
      </c>
      <c r="D165" s="19">
        <f t="shared" si="29"/>
        <v>17</v>
      </c>
      <c r="E165" s="122">
        <f t="shared" si="29"/>
        <v>0</v>
      </c>
      <c r="F165" s="235">
        <f>+SUM(B165:E165)</f>
        <v>132</v>
      </c>
      <c r="G165" s="25">
        <f>Q162</f>
        <v>40</v>
      </c>
      <c r="H165" s="116">
        <f>R162</f>
        <v>92</v>
      </c>
      <c r="I165" s="235">
        <f>+SUM(G165:H165)</f>
        <v>132</v>
      </c>
      <c r="J165" s="34"/>
      <c r="M165" s="3">
        <v>158</v>
      </c>
      <c r="N165" s="3">
        <v>0</v>
      </c>
      <c r="O165" s="3">
        <v>42</v>
      </c>
      <c r="P165" s="3">
        <v>0</v>
      </c>
      <c r="Q165" s="3">
        <v>67</v>
      </c>
      <c r="R165" s="3">
        <v>133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0.87121212121212122</v>
      </c>
      <c r="C166" s="29">
        <f>+IF($F$165=0,"",(C165/$F$165))</f>
        <v>0</v>
      </c>
      <c r="D166" s="29">
        <f t="shared" ref="D166:E166" si="30">+IF($F$165=0,"",(D165/$F$165))</f>
        <v>0.12878787878787878</v>
      </c>
      <c r="E166" s="119">
        <f t="shared" si="30"/>
        <v>0</v>
      </c>
      <c r="F166" s="236"/>
      <c r="G166" s="29">
        <f>+IF($I$165=0,"",(G165/$I$165))</f>
        <v>0.30303030303030304</v>
      </c>
      <c r="H166" s="119">
        <f>+IF($I$165=0,"",(H165/$I$165))</f>
        <v>0.69696969696969702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163</v>
      </c>
      <c r="C167" s="19">
        <f t="shared" ref="C167:E167" si="31">+N163</f>
        <v>0</v>
      </c>
      <c r="D167" s="19">
        <f t="shared" si="31"/>
        <v>29</v>
      </c>
      <c r="E167" s="122">
        <f t="shared" si="31"/>
        <v>0</v>
      </c>
      <c r="F167" s="235">
        <f>+SUM(B167:E167)</f>
        <v>192</v>
      </c>
      <c r="G167" s="25">
        <f>Q163</f>
        <v>59</v>
      </c>
      <c r="H167" s="116">
        <f>R163</f>
        <v>133</v>
      </c>
      <c r="I167" s="235">
        <f>+SUM(G167:H167)</f>
        <v>192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0.84895833333333337</v>
      </c>
      <c r="C168" s="29">
        <f>+IF($F$167=0,"",(C167/$F$167))</f>
        <v>0</v>
      </c>
      <c r="D168" s="29">
        <f>+IF($F$167=0,"",(D167/$F$167))</f>
        <v>0.15104166666666666</v>
      </c>
      <c r="E168" s="119">
        <f>+IF($F$167=0,"",(E167/$F$167))</f>
        <v>0</v>
      </c>
      <c r="F168" s="236"/>
      <c r="G168" s="29">
        <f>+IF($I$167=0,"",(G167/$I$167))</f>
        <v>0.30729166666666669</v>
      </c>
      <c r="H168" s="119">
        <f>+IF($I$167=0,"",(H167/$I$167))</f>
        <v>0.69270833333333337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180</v>
      </c>
      <c r="C169" s="19">
        <f t="shared" ref="C169:E169" si="32">+N164</f>
        <v>0</v>
      </c>
      <c r="D169" s="19">
        <f t="shared" si="32"/>
        <v>34</v>
      </c>
      <c r="E169" s="122">
        <f t="shared" si="32"/>
        <v>0</v>
      </c>
      <c r="F169" s="235">
        <f>+SUM(B169:E169)</f>
        <v>214</v>
      </c>
      <c r="G169" s="25">
        <f>Q164</f>
        <v>59</v>
      </c>
      <c r="H169" s="116">
        <f>R164</f>
        <v>155</v>
      </c>
      <c r="I169" s="277">
        <f>+SUM(G169:H169)</f>
        <v>214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0.84112149532710279</v>
      </c>
      <c r="C170" s="29">
        <f>+IF($F$169=0,"",(C169/$F$169))</f>
        <v>0</v>
      </c>
      <c r="D170" s="29">
        <f>+IF($F$169=0,"",(D169/$F$169))</f>
        <v>0.15887850467289719</v>
      </c>
      <c r="E170" s="119">
        <f>+IF($F$169=0,"",(E169/$F$169))</f>
        <v>0</v>
      </c>
      <c r="F170" s="236"/>
      <c r="G170" s="29">
        <f>+IF($I$169=0,"",(G169/$I$169))</f>
        <v>0.27570093457943923</v>
      </c>
      <c r="H170" s="119">
        <f>+IF($I$169=0,"",(H169/$I$169))</f>
        <v>0.72429906542056077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158</v>
      </c>
      <c r="C171" s="19">
        <f t="shared" ref="C171:E171" si="33">+N165</f>
        <v>0</v>
      </c>
      <c r="D171" s="19">
        <f t="shared" si="33"/>
        <v>42</v>
      </c>
      <c r="E171" s="122">
        <f t="shared" si="33"/>
        <v>0</v>
      </c>
      <c r="F171" s="259">
        <f>+SUM(B171:E171)</f>
        <v>200</v>
      </c>
      <c r="G171" s="19">
        <f>Q165</f>
        <v>67</v>
      </c>
      <c r="H171" s="122">
        <f>R165</f>
        <v>133</v>
      </c>
      <c r="I171" s="259">
        <f>+SUM(G171:H171)</f>
        <v>200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0.79</v>
      </c>
      <c r="C172" s="127">
        <f t="shared" ref="C172:E172" si="34">+IF($F$171=0,"",(C171/$F$171))</f>
        <v>0</v>
      </c>
      <c r="D172" s="127">
        <f t="shared" si="34"/>
        <v>0.21</v>
      </c>
      <c r="E172" s="125">
        <f t="shared" si="34"/>
        <v>0</v>
      </c>
      <c r="F172" s="260"/>
      <c r="G172" s="127">
        <f>+IF($I$171=0,"",(G171/$I$171))</f>
        <v>0.33500000000000002</v>
      </c>
      <c r="H172" s="125">
        <f>+IF($I$171=0,"",(H171/$I$171))</f>
        <v>0.66500000000000004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82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100</v>
      </c>
      <c r="C177" s="145" t="s">
        <v>101</v>
      </c>
      <c r="D177" s="145" t="s">
        <v>102</v>
      </c>
      <c r="E177" s="145" t="s">
        <v>103</v>
      </c>
      <c r="F177" s="145" t="s">
        <v>104</v>
      </c>
      <c r="G177" s="146" t="s">
        <v>96</v>
      </c>
      <c r="H177" s="155" t="s">
        <v>80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20</v>
      </c>
      <c r="C178" s="19">
        <f t="shared" ref="C178:G178" si="35">+N178</f>
        <v>0</v>
      </c>
      <c r="D178" s="19">
        <f t="shared" si="35"/>
        <v>122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142</v>
      </c>
      <c r="I178" s="21"/>
      <c r="J178" s="21"/>
      <c r="K178" s="3"/>
      <c r="L178" s="3"/>
      <c r="M178" s="3">
        <v>20</v>
      </c>
      <c r="N178" s="3">
        <v>0</v>
      </c>
      <c r="O178" s="43">
        <v>122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0.14084507042253522</v>
      </c>
      <c r="C179" s="30">
        <f t="shared" ref="C179:G179" si="36">+IF($H$178=0,"",(C178/$H$178))</f>
        <v>0</v>
      </c>
      <c r="D179" s="30">
        <f t="shared" si="36"/>
        <v>0.85915492957746475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21</v>
      </c>
      <c r="N179" s="3">
        <v>0</v>
      </c>
      <c r="O179" s="43">
        <v>106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21</v>
      </c>
      <c r="C180" s="25">
        <f t="shared" ref="C180:G180" si="37">+N179</f>
        <v>0</v>
      </c>
      <c r="D180" s="25">
        <f t="shared" si="37"/>
        <v>106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127</v>
      </c>
      <c r="I180" s="20"/>
      <c r="J180" s="20"/>
      <c r="K180" s="3"/>
      <c r="L180" s="3"/>
      <c r="M180" s="3">
        <v>20</v>
      </c>
      <c r="N180" s="3">
        <v>0</v>
      </c>
      <c r="O180" s="43">
        <v>141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0.16535433070866143</v>
      </c>
      <c r="C181" s="29">
        <f t="shared" ref="C181:G181" si="38">+IF($H$180=0,"",(C180/$H$180))</f>
        <v>0</v>
      </c>
      <c r="D181" s="29">
        <f t="shared" si="38"/>
        <v>0.83464566929133854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17</v>
      </c>
      <c r="N181" s="3">
        <v>0</v>
      </c>
      <c r="O181" s="43">
        <v>115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20</v>
      </c>
      <c r="C182" s="25">
        <f t="shared" ref="C182:G182" si="39">+N180</f>
        <v>0</v>
      </c>
      <c r="D182" s="25">
        <f t="shared" si="39"/>
        <v>141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161</v>
      </c>
      <c r="I182" s="20"/>
      <c r="J182" s="20"/>
      <c r="K182" s="3"/>
      <c r="L182" s="3"/>
      <c r="M182" s="3">
        <v>22</v>
      </c>
      <c r="N182" s="3">
        <v>0</v>
      </c>
      <c r="O182" s="43">
        <v>163</v>
      </c>
      <c r="P182" s="43">
        <v>7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0.12422360248447205</v>
      </c>
      <c r="C183" s="29">
        <f t="shared" ref="C183:G183" si="40">+IF($H$182=0,"",(C182/$H$182))</f>
        <v>0</v>
      </c>
      <c r="D183" s="29">
        <f t="shared" si="40"/>
        <v>0.87577639751552794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21</v>
      </c>
      <c r="N183" s="3">
        <v>0</v>
      </c>
      <c r="O183" s="43">
        <v>180</v>
      </c>
      <c r="P183" s="43">
        <v>13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17</v>
      </c>
      <c r="C184" s="25">
        <f t="shared" ref="C184:G184" si="41">+N181</f>
        <v>0</v>
      </c>
      <c r="D184" s="25">
        <f t="shared" si="41"/>
        <v>115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132</v>
      </c>
      <c r="I184" s="20"/>
      <c r="J184" s="20"/>
      <c r="K184" s="20"/>
      <c r="L184" s="20"/>
      <c r="M184" s="3">
        <v>21</v>
      </c>
      <c r="N184" s="3">
        <v>0</v>
      </c>
      <c r="O184" s="43">
        <v>158</v>
      </c>
      <c r="P184" s="43">
        <v>21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0.12878787878787878</v>
      </c>
      <c r="C185" s="29">
        <f t="shared" ref="C185:G185" si="42">+IF($H$184=0,"",(C184/$H$184))</f>
        <v>0</v>
      </c>
      <c r="D185" s="29">
        <f t="shared" si="42"/>
        <v>0.87121212121212122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22</v>
      </c>
      <c r="C186" s="25">
        <f t="shared" ref="C186:G186" si="43">N182</f>
        <v>0</v>
      </c>
      <c r="D186" s="25">
        <f t="shared" si="43"/>
        <v>163</v>
      </c>
      <c r="E186" s="25">
        <f t="shared" si="43"/>
        <v>7</v>
      </c>
      <c r="F186" s="25">
        <f t="shared" si="43"/>
        <v>0</v>
      </c>
      <c r="G186" s="116">
        <f t="shared" si="43"/>
        <v>0</v>
      </c>
      <c r="H186" s="235">
        <f>+SUM(B186:G186)</f>
        <v>192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0.11458333333333333</v>
      </c>
      <c r="C187" s="29">
        <f t="shared" si="44"/>
        <v>0</v>
      </c>
      <c r="D187" s="29">
        <f t="shared" si="44"/>
        <v>0.84895833333333337</v>
      </c>
      <c r="E187" s="29">
        <f t="shared" si="44"/>
        <v>3.6458333333333336E-2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21</v>
      </c>
      <c r="C188" s="25">
        <f t="shared" ref="C188:G188" si="45">N183</f>
        <v>0</v>
      </c>
      <c r="D188" s="25">
        <f t="shared" si="45"/>
        <v>180</v>
      </c>
      <c r="E188" s="25">
        <f t="shared" si="45"/>
        <v>13</v>
      </c>
      <c r="F188" s="25">
        <f t="shared" si="45"/>
        <v>0</v>
      </c>
      <c r="G188" s="116">
        <f t="shared" si="45"/>
        <v>0</v>
      </c>
      <c r="H188" s="235">
        <f>+SUM(B188:G188)</f>
        <v>214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9.8130841121495324E-2</v>
      </c>
      <c r="C189" s="29">
        <f t="shared" si="46"/>
        <v>0</v>
      </c>
      <c r="D189" s="29">
        <f t="shared" si="46"/>
        <v>0.84112149532710279</v>
      </c>
      <c r="E189" s="29">
        <f t="shared" si="46"/>
        <v>6.0747663551401869E-2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21</v>
      </c>
      <c r="C190" s="25">
        <f t="shared" ref="C190:G190" si="47">N184</f>
        <v>0</v>
      </c>
      <c r="D190" s="25">
        <f t="shared" si="47"/>
        <v>158</v>
      </c>
      <c r="E190" s="25">
        <f t="shared" si="47"/>
        <v>21</v>
      </c>
      <c r="F190" s="25">
        <f t="shared" si="47"/>
        <v>0</v>
      </c>
      <c r="G190" s="116">
        <f t="shared" si="47"/>
        <v>0</v>
      </c>
      <c r="H190" s="235">
        <f>+SUM(B190:G190)</f>
        <v>200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0.105</v>
      </c>
      <c r="C191" s="127">
        <f>+IF($H$190=0,"",(C190/$H$190))</f>
        <v>0</v>
      </c>
      <c r="D191" s="127">
        <f t="shared" ref="D191:G191" si="48">+IF($H$190=0,"",(D190/$H$190))</f>
        <v>0.79</v>
      </c>
      <c r="E191" s="127">
        <f t="shared" si="48"/>
        <v>0.105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82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5</v>
      </c>
      <c r="G196" s="64">
        <v>0</v>
      </c>
      <c r="H196" s="65">
        <v>1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203</v>
      </c>
      <c r="D197" s="15">
        <v>173</v>
      </c>
      <c r="E197" s="15">
        <v>92</v>
      </c>
      <c r="F197" s="15">
        <v>179</v>
      </c>
      <c r="G197" s="15">
        <v>233</v>
      </c>
      <c r="H197" s="28">
        <v>198</v>
      </c>
      <c r="I197" s="28">
        <v>266</v>
      </c>
      <c r="J197" s="33">
        <v>212</v>
      </c>
      <c r="K197" s="33">
        <v>229</v>
      </c>
      <c r="L197" s="33">
        <v>244</v>
      </c>
      <c r="M197" s="70">
        <v>372</v>
      </c>
      <c r="AK197" s="1"/>
    </row>
    <row r="198" spans="1:37" ht="18.75" x14ac:dyDescent="0.25">
      <c r="A198" s="233" t="s">
        <v>4</v>
      </c>
      <c r="B198" s="234"/>
      <c r="C198" s="69">
        <v>17</v>
      </c>
      <c r="D198" s="15">
        <v>42</v>
      </c>
      <c r="E198" s="15">
        <v>69</v>
      </c>
      <c r="F198" s="15">
        <v>164</v>
      </c>
      <c r="G198" s="15">
        <v>104</v>
      </c>
      <c r="H198" s="28">
        <v>198</v>
      </c>
      <c r="I198" s="28">
        <v>214</v>
      </c>
      <c r="J198" s="33">
        <v>214</v>
      </c>
      <c r="K198" s="33">
        <v>180</v>
      </c>
      <c r="L198" s="33">
        <v>180</v>
      </c>
      <c r="M198" s="70">
        <v>198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220</v>
      </c>
      <c r="D202" s="158">
        <f t="shared" si="49"/>
        <v>215</v>
      </c>
      <c r="E202" s="158">
        <f t="shared" si="49"/>
        <v>161</v>
      </c>
      <c r="F202" s="158">
        <f t="shared" si="49"/>
        <v>348</v>
      </c>
      <c r="G202" s="158">
        <f t="shared" si="49"/>
        <v>337</v>
      </c>
      <c r="H202" s="158">
        <f t="shared" si="49"/>
        <v>397</v>
      </c>
      <c r="I202" s="158">
        <f t="shared" si="49"/>
        <v>480</v>
      </c>
      <c r="J202" s="158">
        <f t="shared" si="49"/>
        <v>426</v>
      </c>
      <c r="K202" s="158">
        <f t="shared" ref="K202:L202" si="50">+SUM(K196:K201)</f>
        <v>409</v>
      </c>
      <c r="L202" s="158">
        <f t="shared" si="50"/>
        <v>424</v>
      </c>
      <c r="M202" s="179">
        <f>+SUM(M196:M201)</f>
        <v>570</v>
      </c>
      <c r="AK202" s="1"/>
    </row>
    <row r="203" spans="1:37" ht="15.75" customHeight="1" x14ac:dyDescent="0.25">
      <c r="A203" s="26" t="s">
        <v>82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107</v>
      </c>
      <c r="E207" s="217"/>
      <c r="F207" s="217" t="s">
        <v>108</v>
      </c>
      <c r="G207" s="217"/>
      <c r="H207" s="217" t="s">
        <v>109</v>
      </c>
      <c r="I207" s="217"/>
      <c r="J207" s="217" t="s">
        <v>110</v>
      </c>
      <c r="K207" s="217"/>
      <c r="L207" s="217" t="s">
        <v>111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123</v>
      </c>
      <c r="E208" s="134"/>
      <c r="F208" s="186">
        <v>0</v>
      </c>
      <c r="G208" s="187"/>
      <c r="H208" s="186" t="s">
        <v>123</v>
      </c>
      <c r="I208" s="186"/>
      <c r="J208" s="192" t="s">
        <v>123</v>
      </c>
      <c r="K208" s="201"/>
      <c r="L208" s="186" t="s">
        <v>123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>
        <v>0.30882352941176472</v>
      </c>
      <c r="E209" s="187"/>
      <c r="F209" s="186">
        <v>0.3</v>
      </c>
      <c r="G209" s="187"/>
      <c r="H209" s="186">
        <v>0.21673003802281371</v>
      </c>
      <c r="I209" s="186"/>
      <c r="J209" s="194">
        <v>0.2019704433497537</v>
      </c>
      <c r="K209" s="202"/>
      <c r="L209" s="186">
        <v>0.2433628318584071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0.61739130434782608</v>
      </c>
      <c r="E210" s="187"/>
      <c r="F210" s="186">
        <v>0.66822429906542058</v>
      </c>
      <c r="G210" s="187"/>
      <c r="H210" s="186">
        <v>0.67757009345794394</v>
      </c>
      <c r="I210" s="186"/>
      <c r="J210" s="194">
        <v>0.60280373831775702</v>
      </c>
      <c r="K210" s="202"/>
      <c r="L210" s="186">
        <v>0.56906077348066297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123</v>
      </c>
      <c r="E211" s="187"/>
      <c r="F211" s="186" t="s">
        <v>123</v>
      </c>
      <c r="G211" s="187"/>
      <c r="H211" s="186" t="s">
        <v>123</v>
      </c>
      <c r="I211" s="186"/>
      <c r="J211" s="194" t="s">
        <v>123</v>
      </c>
      <c r="K211" s="202"/>
      <c r="L211" s="186" t="s">
        <v>123</v>
      </c>
      <c r="M211" s="188"/>
      <c r="N211" s="43"/>
      <c r="W211" s="20"/>
    </row>
    <row r="212" spans="1:37" ht="18.75" x14ac:dyDescent="0.25">
      <c r="A212" s="211" t="s">
        <v>113</v>
      </c>
      <c r="B212" s="212"/>
      <c r="C212" s="213"/>
      <c r="D212" s="186" t="s">
        <v>123</v>
      </c>
      <c r="E212" s="187"/>
      <c r="F212" s="186" t="s">
        <v>123</v>
      </c>
      <c r="G212" s="187"/>
      <c r="H212" s="186" t="s">
        <v>123</v>
      </c>
      <c r="I212" s="186"/>
      <c r="J212" s="194" t="s">
        <v>123</v>
      </c>
      <c r="K212" s="202"/>
      <c r="L212" s="186" t="s">
        <v>123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123</v>
      </c>
      <c r="E213" s="187"/>
      <c r="F213" s="186" t="s">
        <v>123</v>
      </c>
      <c r="G213" s="187"/>
      <c r="H213" s="186" t="s">
        <v>123</v>
      </c>
      <c r="I213" s="186"/>
      <c r="J213" s="194" t="s">
        <v>123</v>
      </c>
      <c r="K213" s="202"/>
      <c r="L213" s="186" t="s">
        <v>123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123</v>
      </c>
      <c r="E214" s="190"/>
      <c r="F214" s="189" t="s">
        <v>123</v>
      </c>
      <c r="G214" s="190"/>
      <c r="H214" s="189" t="s">
        <v>123</v>
      </c>
      <c r="I214" s="189"/>
      <c r="J214" s="203" t="s">
        <v>123</v>
      </c>
      <c r="K214" s="204"/>
      <c r="L214" s="189" t="s">
        <v>123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79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107</v>
      </c>
      <c r="E218" s="217"/>
      <c r="F218" s="217" t="s">
        <v>108</v>
      </c>
      <c r="G218" s="217"/>
      <c r="H218" s="217" t="s">
        <v>109</v>
      </c>
      <c r="I218" s="217"/>
      <c r="J218" s="217" t="s">
        <v>110</v>
      </c>
      <c r="K218" s="217"/>
      <c r="L218" s="217" t="s">
        <v>111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123</v>
      </c>
      <c r="E219" s="196"/>
      <c r="F219" s="195" t="s">
        <v>123</v>
      </c>
      <c r="G219" s="196"/>
      <c r="H219" s="195" t="s">
        <v>123</v>
      </c>
      <c r="I219" s="196"/>
      <c r="J219" s="195" t="s">
        <v>123</v>
      </c>
      <c r="K219" s="196"/>
      <c r="L219" s="195" t="s">
        <v>123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122</v>
      </c>
      <c r="E220" s="187"/>
      <c r="F220" s="193" t="s">
        <v>122</v>
      </c>
      <c r="G220" s="187"/>
      <c r="H220" s="193" t="s">
        <v>122</v>
      </c>
      <c r="I220" s="187"/>
      <c r="J220" s="193" t="s">
        <v>122</v>
      </c>
      <c r="K220" s="187"/>
      <c r="L220" s="193" t="s">
        <v>122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122</v>
      </c>
      <c r="E221" s="187"/>
      <c r="F221" s="193" t="s">
        <v>122</v>
      </c>
      <c r="G221" s="187"/>
      <c r="H221" s="193" t="s">
        <v>124</v>
      </c>
      <c r="I221" s="187"/>
      <c r="J221" s="193" t="s">
        <v>122</v>
      </c>
      <c r="K221" s="187"/>
      <c r="L221" s="193" t="s">
        <v>122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123</v>
      </c>
      <c r="E222" s="187"/>
      <c r="F222" s="193" t="s">
        <v>123</v>
      </c>
      <c r="G222" s="187"/>
      <c r="H222" s="193" t="s">
        <v>123</v>
      </c>
      <c r="I222" s="187"/>
      <c r="J222" s="193" t="s">
        <v>123</v>
      </c>
      <c r="K222" s="187"/>
      <c r="L222" s="193" t="s">
        <v>123</v>
      </c>
      <c r="M222" s="198"/>
      <c r="AK222" s="1"/>
    </row>
    <row r="223" spans="1:37" ht="18.75" x14ac:dyDescent="0.25">
      <c r="A223" s="241" t="s">
        <v>113</v>
      </c>
      <c r="B223" s="308"/>
      <c r="C223" s="308"/>
      <c r="D223" s="193" t="s">
        <v>123</v>
      </c>
      <c r="E223" s="187"/>
      <c r="F223" s="193" t="s">
        <v>123</v>
      </c>
      <c r="G223" s="187"/>
      <c r="H223" s="193" t="s">
        <v>123</v>
      </c>
      <c r="I223" s="187"/>
      <c r="J223" s="193" t="s">
        <v>123</v>
      </c>
      <c r="K223" s="187"/>
      <c r="L223" s="193" t="s">
        <v>123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123</v>
      </c>
      <c r="E224" s="187"/>
      <c r="F224" s="193" t="s">
        <v>123</v>
      </c>
      <c r="G224" s="187"/>
      <c r="H224" s="193" t="s">
        <v>123</v>
      </c>
      <c r="I224" s="187"/>
      <c r="J224" s="193" t="s">
        <v>123</v>
      </c>
      <c r="K224" s="187"/>
      <c r="L224" s="193" t="s">
        <v>123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123</v>
      </c>
      <c r="E225" s="190"/>
      <c r="F225" s="199" t="s">
        <v>123</v>
      </c>
      <c r="G225" s="190"/>
      <c r="H225" s="199" t="s">
        <v>123</v>
      </c>
      <c r="I225" s="190"/>
      <c r="J225" s="199" t="s">
        <v>123</v>
      </c>
      <c r="K225" s="190"/>
      <c r="L225" s="199" t="s">
        <v>123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83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105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2023-09-03T20:20:39Z</dcterms:modified>
</cp:coreProperties>
</file>