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78378812-7D19-4349-BAC4-ABB9911542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<sst xmlns="http://schemas.openxmlformats.org/spreadsheetml/2006/main" count="255" uniqueCount="127">
  <si>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</si>
  <si>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</si>
  <si>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</si>
  <si>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</si>
  <si>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</si>
  <si>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</si>
  <si>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</si>
  <si>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</si>
  <si>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</si>
  <si>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</si>
  <si>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</si>
  <si>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</si>
  <si>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</si>
  <si>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</si>
  <si>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</si>
  <si>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</si>
  <si>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</si>
  <si>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</si>
  <si>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</si>
  <si>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</si>
  <si>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</si>
  <si>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</si>
  <si>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</si>
  <si>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</si>
  <si>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</si>
  <si>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</si>
  <si>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</si>
  <si>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</si>
  <si>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</si>
  <si>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</si>
  <si>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</si>
  <si>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</si>
  <si>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</si>
  <si>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</si>
  <si>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</si>
  <si>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</si>
  <si>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</si>
  <si>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</si>
  <si>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</si>
  <si>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</si>
  <si>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</si>
  <si>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</si>
  <si>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</si>
  <si>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</si>
  <si>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</si>
  <si>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</si>
  <si>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</si>
  <si>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</si>
  <si>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</si>
  <si>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</si>
  <si>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</si>
  <si>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</si>
  <si>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</si>
  <si>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</si>
  <si>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</si>
  <si>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</si>
  <si>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</si>
  <si>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</si>
  <si>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</si>
  <si>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</si>
  <si>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</si>
  <si>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</si>
  <si>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</si>
  <si>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</si>
  <si>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</si>
  <si>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</si>
  <si>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</si>
  <si>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</si>
  <si>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</si>
  <si>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</si>
  <si>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</si>
  <si>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</si>
  <si>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</si>
  <si>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</si>
  <si>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</si>
  <si>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</si>
  <si>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</si>
  <si>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</si>
  <si>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</si>
  <si>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</si>
  <si>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</si>
  <si>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</si>
  <si>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</si>
  <si>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</si>
  <si>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</si>
  <si>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</si>
  <si>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</si>
  <si>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</si>
  <si>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</si>
  <si>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</si>
  <si>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</si>
  <si>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</si>
  <si>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</si>
  <si>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</si>
  <si>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</si>
  <si>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</si>
  <si>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</si>
  <si>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</si>
  <si>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</si>
  <si>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</si>
  <si>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</si>
  <si>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</si>
  <si>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</si>
  <si>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</si>
  <si>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</si>
  <si>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</si>
  <si>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</si>
  <si>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</si>
  <si>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</si>
  <si>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</si>
  <si>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</si>
  <si>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</si>
  <si>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</si>
  <si>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</si>
  <si>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</si>
  <si>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</si>
  <si>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</si>
  <si>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</si>
  <si>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</si>
  <si>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</si>
  <si>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</si>
  <si>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</si>
  <si>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</si>
  <si>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</si>
  <si>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Entre 1 y 1,5 SMMLV</t>
  </si>
  <si>
    <t>INSTITUTO DE EDUCACION TECNICA PROFESIONAL DE ROLDANILLO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</si>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</sst>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INSTITUTO DE EDUCACION TECNICA PROFESIONAL DE ROLDANILLO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121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INSTITUTO DE EDUCACION TECNICA PROFESIONAL DE ROLDANILLO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3772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3772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25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15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7.7419354838709681E-2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0.54545454545454541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973</v>
      </c>
      <c r="D32" s="56">
        <v>997</v>
      </c>
      <c r="E32" s="56">
        <v>901</v>
      </c>
      <c r="F32" s="56">
        <v>1155</v>
      </c>
      <c r="G32" s="56">
        <v>1666</v>
      </c>
      <c r="H32" s="57">
        <v>1854</v>
      </c>
      <c r="I32" s="57">
        <v>2332</v>
      </c>
      <c r="J32" s="58">
        <v>2653</v>
      </c>
      <c r="K32" s="58">
        <v>2291</v>
      </c>
      <c r="L32" s="58">
        <v>3400</v>
      </c>
      <c r="M32" s="61">
        <v>3772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122</v>
      </c>
      <c r="M33" s="62" t="s">
        <v>122</v>
      </c>
    </row>
    <row r="34" spans="1:14" ht="19.5" thickBot="1" x14ac:dyDescent="0.3">
      <c r="A34" s="250" t="s">
        <v>8</v>
      </c>
      <c r="B34" s="251"/>
      <c r="C34" s="171">
        <f>+SUM(C32:C33)</f>
        <v>973</v>
      </c>
      <c r="D34" s="172">
        <f t="shared" ref="D34:H34" si="0">+SUM(D32:D33)</f>
        <v>997</v>
      </c>
      <c r="E34" s="172">
        <f t="shared" si="0"/>
        <v>901</v>
      </c>
      <c r="F34" s="172">
        <f t="shared" si="0"/>
        <v>1155</v>
      </c>
      <c r="G34" s="172">
        <f t="shared" si="0"/>
        <v>1666</v>
      </c>
      <c r="H34" s="175">
        <f t="shared" si="0"/>
        <v>1854</v>
      </c>
      <c r="I34" s="175">
        <f>+SUM(I32:I33)</f>
        <v>2332</v>
      </c>
      <c r="J34" s="166">
        <f>+SUM(J32:J33)</f>
        <v>2653</v>
      </c>
      <c r="K34" s="166">
        <f>+SUM(K32:K33)</f>
        <v>2291</v>
      </c>
      <c r="L34" s="166">
        <f>+SUM(L32:L33)</f>
        <v>3400</v>
      </c>
      <c r="M34" s="167">
        <f>+SUM(M32:M33)</f>
        <v>3772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712</v>
      </c>
      <c r="D39" s="64">
        <v>779</v>
      </c>
      <c r="E39" s="64">
        <v>657</v>
      </c>
      <c r="F39" s="64">
        <v>856</v>
      </c>
      <c r="G39" s="64">
        <v>1177</v>
      </c>
      <c r="H39" s="65">
        <v>1144</v>
      </c>
      <c r="I39" s="65">
        <v>1515</v>
      </c>
      <c r="J39" s="66">
        <v>1717</v>
      </c>
      <c r="K39" s="66">
        <v>1390</v>
      </c>
      <c r="L39" s="66">
        <v>2424</v>
      </c>
      <c r="M39" s="68">
        <v>2632</v>
      </c>
      <c r="N39" s="42"/>
    </row>
    <row r="40" spans="1:14" ht="18.75" x14ac:dyDescent="0.25">
      <c r="A40" s="241" t="s">
        <v>3</v>
      </c>
      <c r="B40" s="242"/>
      <c r="C40" s="69">
        <v>143</v>
      </c>
      <c r="D40" s="15">
        <v>96</v>
      </c>
      <c r="E40" s="15">
        <v>102</v>
      </c>
      <c r="F40" s="15">
        <v>151</v>
      </c>
      <c r="G40" s="15">
        <v>227</v>
      </c>
      <c r="H40" s="28">
        <v>249</v>
      </c>
      <c r="I40" s="28">
        <v>423</v>
      </c>
      <c r="J40" s="33">
        <v>510</v>
      </c>
      <c r="K40" s="33">
        <v>441</v>
      </c>
      <c r="L40" s="33">
        <v>585</v>
      </c>
      <c r="M40" s="70">
        <v>668</v>
      </c>
      <c r="N40" s="42"/>
    </row>
    <row r="41" spans="1:14" ht="18.75" x14ac:dyDescent="0.25">
      <c r="A41" s="241" t="s">
        <v>4</v>
      </c>
      <c r="B41" s="242"/>
      <c r="C41" s="69">
        <v>118</v>
      </c>
      <c r="D41" s="15">
        <v>122</v>
      </c>
      <c r="E41" s="15">
        <v>142</v>
      </c>
      <c r="F41" s="15">
        <v>148</v>
      </c>
      <c r="G41" s="15">
        <v>262</v>
      </c>
      <c r="H41" s="28">
        <v>461</v>
      </c>
      <c r="I41" s="28">
        <v>394</v>
      </c>
      <c r="J41" s="33">
        <v>426</v>
      </c>
      <c r="K41" s="33">
        <v>460</v>
      </c>
      <c r="L41" s="33">
        <v>391</v>
      </c>
      <c r="M41" s="70">
        <v>472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973</v>
      </c>
      <c r="D45" s="172">
        <f t="shared" ref="D45:I45" si="1">+SUM(D39:D44)</f>
        <v>997</v>
      </c>
      <c r="E45" s="172">
        <f t="shared" si="1"/>
        <v>901</v>
      </c>
      <c r="F45" s="172">
        <f t="shared" si="1"/>
        <v>1155</v>
      </c>
      <c r="G45" s="172">
        <f t="shared" si="1"/>
        <v>1666</v>
      </c>
      <c r="H45" s="175">
        <f t="shared" si="1"/>
        <v>1854</v>
      </c>
      <c r="I45" s="175">
        <f t="shared" si="1"/>
        <v>2332</v>
      </c>
      <c r="J45" s="166">
        <f>+SUM(J39:J44)</f>
        <v>2653</v>
      </c>
      <c r="K45" s="166">
        <f>+SUM(K39:K44)</f>
        <v>2291</v>
      </c>
      <c r="L45" s="166">
        <f>+SUM(L39:L44)</f>
        <v>3400</v>
      </c>
      <c r="M45" s="167">
        <f>+SUM(M39:M44)</f>
        <v>3772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250</v>
      </c>
      <c r="D50" s="64">
        <v>211</v>
      </c>
      <c r="E50" s="64">
        <v>247</v>
      </c>
      <c r="F50" s="64">
        <v>300</v>
      </c>
      <c r="G50" s="64">
        <v>490</v>
      </c>
      <c r="H50" s="65">
        <v>497</v>
      </c>
      <c r="I50" s="65">
        <v>478</v>
      </c>
      <c r="J50" s="66">
        <v>571</v>
      </c>
      <c r="K50" s="66">
        <v>553</v>
      </c>
      <c r="L50" s="66">
        <v>1087</v>
      </c>
      <c r="M50" s="68">
        <v>1140</v>
      </c>
    </row>
    <row r="51" spans="1:13" ht="18.75" x14ac:dyDescent="0.25">
      <c r="A51" s="245" t="s">
        <v>46</v>
      </c>
      <c r="B51" s="246"/>
      <c r="C51" s="69">
        <v>76</v>
      </c>
      <c r="D51" s="15">
        <v>67</v>
      </c>
      <c r="E51" s="15">
        <v>68</v>
      </c>
      <c r="F51" s="15">
        <v>51</v>
      </c>
      <c r="G51" s="15">
        <v>67</v>
      </c>
      <c r="H51" s="28">
        <v>63</v>
      </c>
      <c r="I51" s="28">
        <v>205</v>
      </c>
      <c r="J51" s="33">
        <v>186</v>
      </c>
      <c r="K51" s="33">
        <v>72</v>
      </c>
      <c r="L51" s="33">
        <v>27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499</v>
      </c>
      <c r="D55" s="15">
        <v>544</v>
      </c>
      <c r="E55" s="15">
        <v>462</v>
      </c>
      <c r="F55" s="15">
        <v>703</v>
      </c>
      <c r="G55" s="15">
        <v>1057</v>
      </c>
      <c r="H55" s="28">
        <v>1280</v>
      </c>
      <c r="I55" s="28">
        <v>1649</v>
      </c>
      <c r="J55" s="33">
        <v>1896</v>
      </c>
      <c r="K55" s="33">
        <v>1666</v>
      </c>
      <c r="L55" s="33">
        <v>2286</v>
      </c>
      <c r="M55" s="70">
        <v>2524</v>
      </c>
    </row>
    <row r="56" spans="1:13" ht="18.75" x14ac:dyDescent="0.25">
      <c r="A56" s="245" t="s">
        <v>49</v>
      </c>
      <c r="B56" s="246"/>
      <c r="C56" s="69">
        <v>148</v>
      </c>
      <c r="D56" s="15">
        <v>175</v>
      </c>
      <c r="E56" s="15">
        <v>124</v>
      </c>
      <c r="F56" s="15">
        <v>101</v>
      </c>
      <c r="G56" s="15">
        <v>52</v>
      </c>
      <c r="H56" s="28">
        <v>14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108</v>
      </c>
    </row>
    <row r="59" spans="1:13" ht="19.5" thickBot="1" x14ac:dyDescent="0.3">
      <c r="A59" s="250" t="s">
        <v>8</v>
      </c>
      <c r="B59" s="251"/>
      <c r="C59" s="174">
        <f>+SUM(C50:C58)</f>
        <v>973</v>
      </c>
      <c r="D59" s="172">
        <f>+SUM(D50:D58)</f>
        <v>997</v>
      </c>
      <c r="E59" s="172">
        <f t="shared" ref="E59:L59" si="2">+SUM(E50:E58)</f>
        <v>901</v>
      </c>
      <c r="F59" s="172">
        <f t="shared" si="2"/>
        <v>1155</v>
      </c>
      <c r="G59" s="172">
        <f t="shared" si="2"/>
        <v>1666</v>
      </c>
      <c r="H59" s="172">
        <f t="shared" si="2"/>
        <v>1854</v>
      </c>
      <c r="I59" s="172">
        <f t="shared" si="2"/>
        <v>2332</v>
      </c>
      <c r="J59" s="172">
        <f t="shared" si="2"/>
        <v>2653</v>
      </c>
      <c r="K59" s="172">
        <f t="shared" si="2"/>
        <v>2291</v>
      </c>
      <c r="L59" s="172">
        <f t="shared" si="2"/>
        <v>3400</v>
      </c>
      <c r="M59" s="167">
        <f>+SUM(M50:M58)</f>
        <v>3772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67</v>
      </c>
      <c r="H66" s="33">
        <v>63</v>
      </c>
      <c r="I66" s="33">
        <v>205</v>
      </c>
      <c r="J66" s="33">
        <v>186</v>
      </c>
      <c r="K66" s="32">
        <v>72</v>
      </c>
      <c r="L66" s="32">
        <v>27</v>
      </c>
      <c r="M66" s="62">
        <v>108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1138</v>
      </c>
      <c r="H68" s="33">
        <v>1359</v>
      </c>
      <c r="I68" s="33">
        <v>1740</v>
      </c>
      <c r="J68" s="33">
        <v>1998</v>
      </c>
      <c r="K68" s="32">
        <v>1815</v>
      </c>
      <c r="L68" s="32">
        <v>2554</v>
      </c>
      <c r="M68" s="62">
        <v>2785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52</v>
      </c>
      <c r="H70" s="33">
        <v>14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10</v>
      </c>
      <c r="H71" s="33">
        <v>6</v>
      </c>
      <c r="I71" s="33">
        <v>62</v>
      </c>
      <c r="J71" s="33">
        <v>48</v>
      </c>
      <c r="K71" s="32">
        <v>25</v>
      </c>
      <c r="L71" s="32">
        <v>36</v>
      </c>
      <c r="M71" s="62">
        <v>33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382</v>
      </c>
      <c r="H72" s="33">
        <v>381</v>
      </c>
      <c r="I72" s="33">
        <v>292</v>
      </c>
      <c r="J72" s="33">
        <v>406</v>
      </c>
      <c r="K72" s="32">
        <v>378</v>
      </c>
      <c r="L72" s="32">
        <v>743</v>
      </c>
      <c r="M72" s="62">
        <v>799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17</v>
      </c>
      <c r="H74" s="33">
        <v>31</v>
      </c>
      <c r="I74" s="33">
        <v>33</v>
      </c>
      <c r="J74" s="33">
        <v>15</v>
      </c>
      <c r="K74" s="32">
        <v>1</v>
      </c>
      <c r="L74" s="32">
        <v>40</v>
      </c>
      <c r="M74" s="62">
        <v>47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1666</v>
      </c>
      <c r="H76" s="172">
        <f t="shared" si="3"/>
        <v>1854</v>
      </c>
      <c r="I76" s="172">
        <f t="shared" ref="I76:M76" si="4">+SUM(I64:I75)</f>
        <v>2332</v>
      </c>
      <c r="J76" s="172">
        <f t="shared" si="4"/>
        <v>2653</v>
      </c>
      <c r="K76" s="172">
        <f t="shared" si="4"/>
        <v>2291</v>
      </c>
      <c r="L76" s="172">
        <f t="shared" si="4"/>
        <v>3400</v>
      </c>
      <c r="M76" s="173">
        <f t="shared" si="4"/>
        <v>3772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973</v>
      </c>
      <c r="D82" s="84">
        <v>997</v>
      </c>
      <c r="E82" s="84">
        <v>901</v>
      </c>
      <c r="F82" s="84">
        <v>1155</v>
      </c>
      <c r="G82" s="84">
        <v>1666</v>
      </c>
      <c r="H82" s="85">
        <v>1854</v>
      </c>
      <c r="I82" s="85">
        <v>2332</v>
      </c>
      <c r="J82" s="85">
        <v>2653</v>
      </c>
      <c r="K82" s="86">
        <v>2291</v>
      </c>
      <c r="L82" s="86">
        <v>3400</v>
      </c>
      <c r="M82" s="87">
        <v>3772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973</v>
      </c>
      <c r="D87" s="164">
        <f t="shared" ref="D87:H87" si="5">+SUM(D82:D86)</f>
        <v>997</v>
      </c>
      <c r="E87" s="164">
        <f t="shared" si="5"/>
        <v>901</v>
      </c>
      <c r="F87" s="164">
        <f t="shared" si="5"/>
        <v>1155</v>
      </c>
      <c r="G87" s="164">
        <f t="shared" si="5"/>
        <v>1666</v>
      </c>
      <c r="H87" s="165">
        <f t="shared" si="5"/>
        <v>1854</v>
      </c>
      <c r="I87" s="165">
        <f>+SUM(I82:I86)</f>
        <v>2332</v>
      </c>
      <c r="J87" s="165">
        <f>+SUM(J82:J86)</f>
        <v>2653</v>
      </c>
      <c r="K87" s="166">
        <f>+SUM(K82:K86)</f>
        <v>2291</v>
      </c>
      <c r="L87" s="166">
        <f>+SUM(L82:L86)</f>
        <v>3400</v>
      </c>
      <c r="M87" s="167">
        <f>+SUM(M82:M86)</f>
        <v>3772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512</v>
      </c>
      <c r="D93" s="91">
        <v>476</v>
      </c>
      <c r="E93" s="91">
        <v>478</v>
      </c>
      <c r="F93" s="91">
        <v>601</v>
      </c>
      <c r="G93" s="91">
        <v>774</v>
      </c>
      <c r="H93" s="92">
        <v>811</v>
      </c>
      <c r="I93" s="92">
        <v>988</v>
      </c>
      <c r="J93" s="86">
        <v>1095</v>
      </c>
      <c r="K93" s="86">
        <v>928</v>
      </c>
      <c r="L93" s="86">
        <v>1387</v>
      </c>
      <c r="M93" s="87">
        <v>1530</v>
      </c>
    </row>
    <row r="94" spans="1:13" ht="18.75" x14ac:dyDescent="0.25">
      <c r="A94" s="275" t="s">
        <v>35</v>
      </c>
      <c r="B94" s="276"/>
      <c r="C94" s="63">
        <v>461</v>
      </c>
      <c r="D94" s="15">
        <v>521</v>
      </c>
      <c r="E94" s="15">
        <v>423</v>
      </c>
      <c r="F94" s="15">
        <v>554</v>
      </c>
      <c r="G94" s="15">
        <v>892</v>
      </c>
      <c r="H94" s="28">
        <v>1043</v>
      </c>
      <c r="I94" s="28">
        <v>1344</v>
      </c>
      <c r="J94" s="28">
        <v>1558</v>
      </c>
      <c r="K94" s="32">
        <v>1363</v>
      </c>
      <c r="L94" s="32">
        <v>2013</v>
      </c>
      <c r="M94" s="88">
        <v>2242</v>
      </c>
    </row>
    <row r="95" spans="1:13" ht="19.5" thickBot="1" x14ac:dyDescent="0.3">
      <c r="A95" s="250" t="s">
        <v>8</v>
      </c>
      <c r="B95" s="251"/>
      <c r="C95" s="158">
        <f>+SUM(C93:C94)</f>
        <v>973</v>
      </c>
      <c r="D95" s="164">
        <f t="shared" ref="D95:M95" si="6">+SUM(D93:D94)</f>
        <v>997</v>
      </c>
      <c r="E95" s="164">
        <f t="shared" si="6"/>
        <v>901</v>
      </c>
      <c r="F95" s="164">
        <f t="shared" si="6"/>
        <v>1155</v>
      </c>
      <c r="G95" s="164">
        <f t="shared" si="6"/>
        <v>1666</v>
      </c>
      <c r="H95" s="165">
        <f t="shared" si="6"/>
        <v>1854</v>
      </c>
      <c r="I95" s="165">
        <f t="shared" si="6"/>
        <v>2332</v>
      </c>
      <c r="J95" s="165">
        <f t="shared" si="6"/>
        <v>2653</v>
      </c>
      <c r="K95" s="166">
        <f t="shared" si="6"/>
        <v>2291</v>
      </c>
      <c r="L95" s="166">
        <f t="shared" si="6"/>
        <v>3400</v>
      </c>
      <c r="M95" s="167">
        <f t="shared" si="6"/>
        <v>3772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0.22593320235756384</v>
      </c>
      <c r="D100" s="209">
        <v>0.14421855146124524</v>
      </c>
      <c r="E100" s="209">
        <v>0.14180929095354522</v>
      </c>
      <c r="F100" s="209">
        <v>0.12964492155243601</v>
      </c>
      <c r="G100" s="210">
        <v>0.16374822527212493</v>
      </c>
    </row>
    <row r="101" spans="1:10" ht="18.75" x14ac:dyDescent="0.25">
      <c r="A101" s="275" t="s">
        <v>4</v>
      </c>
      <c r="B101" s="276"/>
      <c r="C101" s="209">
        <v>0.18269230769230768</v>
      </c>
      <c r="D101" s="209">
        <v>8.8803088803088806E-2</v>
      </c>
      <c r="E101" s="209">
        <v>0.1095890410958904</v>
      </c>
      <c r="F101" s="209">
        <v>7.7419354838709681E-2</v>
      </c>
      <c r="G101" s="210">
        <v>2.2900763358778626E-2</v>
      </c>
    </row>
    <row r="102" spans="1:10" ht="19.5" thickBot="1" x14ac:dyDescent="0.3">
      <c r="A102" s="250" t="s">
        <v>41</v>
      </c>
      <c r="B102" s="251"/>
      <c r="C102" s="162">
        <v>0.22317596566523606</v>
      </c>
      <c r="D102" s="162">
        <v>0.13638843426077468</v>
      </c>
      <c r="E102" s="162">
        <v>0.13869257950530034</v>
      </c>
      <c r="F102" s="162">
        <v>0.12650368645712068</v>
      </c>
      <c r="G102" s="163">
        <v>0.15552584670231728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2632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10</v>
      </c>
      <c r="J109"/>
    </row>
    <row r="110" spans="1:10" ht="18.75" x14ac:dyDescent="0.25">
      <c r="A110" s="217" t="s">
        <v>3</v>
      </c>
      <c r="B110" s="249"/>
      <c r="C110" s="63">
        <f t="shared" si="7"/>
        <v>668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9</v>
      </c>
      <c r="J110"/>
    </row>
    <row r="111" spans="1:10" ht="18.75" x14ac:dyDescent="0.25">
      <c r="A111" s="217" t="s">
        <v>4</v>
      </c>
      <c r="B111" s="249"/>
      <c r="C111" s="63">
        <f t="shared" si="7"/>
        <v>472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6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3772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25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860</v>
      </c>
      <c r="D123" s="303">
        <f>+C123+C124</f>
        <v>914</v>
      </c>
      <c r="E123" s="103">
        <v>856</v>
      </c>
      <c r="F123" s="303">
        <f>+E123+E124</f>
        <v>910</v>
      </c>
      <c r="G123" s="67">
        <v>754</v>
      </c>
      <c r="H123" s="305">
        <f>+G123+G124</f>
        <v>1195</v>
      </c>
    </row>
    <row r="124" spans="1:10" ht="18.75" x14ac:dyDescent="0.25">
      <c r="A124" s="227"/>
      <c r="B124" s="105">
        <v>2</v>
      </c>
      <c r="C124" s="99">
        <v>54</v>
      </c>
      <c r="D124" s="223"/>
      <c r="E124" s="99">
        <v>54</v>
      </c>
      <c r="F124" s="223"/>
      <c r="G124" s="99">
        <v>441</v>
      </c>
      <c r="H124" s="223"/>
    </row>
    <row r="125" spans="1:10" ht="18.75" x14ac:dyDescent="0.25">
      <c r="A125" s="226">
        <v>2017</v>
      </c>
      <c r="B125" s="106">
        <v>1</v>
      </c>
      <c r="C125" s="100">
        <v>965</v>
      </c>
      <c r="D125" s="222">
        <f>+C125+C126</f>
        <v>1602</v>
      </c>
      <c r="E125" s="100">
        <v>1744</v>
      </c>
      <c r="F125" s="222">
        <f>+E125+E126</f>
        <v>2388</v>
      </c>
      <c r="G125" s="100">
        <v>1111</v>
      </c>
      <c r="H125" s="222">
        <f>+G125+G126</f>
        <v>1666</v>
      </c>
    </row>
    <row r="126" spans="1:10" ht="18.75" x14ac:dyDescent="0.25">
      <c r="A126" s="227"/>
      <c r="B126" s="105">
        <v>2</v>
      </c>
      <c r="C126" s="99">
        <v>637</v>
      </c>
      <c r="D126" s="223"/>
      <c r="E126" s="99">
        <v>644</v>
      </c>
      <c r="F126" s="223"/>
      <c r="G126" s="99">
        <v>555</v>
      </c>
      <c r="H126" s="223"/>
    </row>
    <row r="127" spans="1:10" ht="18.75" x14ac:dyDescent="0.25">
      <c r="A127" s="226">
        <v>2018</v>
      </c>
      <c r="B127" s="106">
        <v>1</v>
      </c>
      <c r="C127" s="100">
        <v>1483</v>
      </c>
      <c r="D127" s="222">
        <f>+C127+C128</f>
        <v>2358</v>
      </c>
      <c r="E127" s="100">
        <v>1482</v>
      </c>
      <c r="F127" s="222">
        <f>+E127+E128</f>
        <v>2198</v>
      </c>
      <c r="G127" s="100">
        <v>1469</v>
      </c>
      <c r="H127" s="222">
        <f>+G127+G128</f>
        <v>2128</v>
      </c>
    </row>
    <row r="128" spans="1:10" ht="18.75" x14ac:dyDescent="0.25">
      <c r="A128" s="227"/>
      <c r="B128" s="105">
        <v>2</v>
      </c>
      <c r="C128" s="99">
        <v>875</v>
      </c>
      <c r="D128" s="223"/>
      <c r="E128" s="99">
        <v>716</v>
      </c>
      <c r="F128" s="223"/>
      <c r="G128" s="99">
        <v>659</v>
      </c>
      <c r="H128" s="223"/>
    </row>
    <row r="129" spans="1:28" ht="18.75" x14ac:dyDescent="0.25">
      <c r="A129" s="226">
        <v>2019</v>
      </c>
      <c r="B129" s="106">
        <v>1</v>
      </c>
      <c r="C129" s="100">
        <v>1201</v>
      </c>
      <c r="D129" s="222">
        <f>+C129+C130</f>
        <v>1853</v>
      </c>
      <c r="E129" s="100">
        <v>1053</v>
      </c>
      <c r="F129" s="222">
        <f>+E129+E130</f>
        <v>1718</v>
      </c>
      <c r="G129" s="100">
        <v>1002</v>
      </c>
      <c r="H129" s="222">
        <f>+G129+G130</f>
        <v>1690</v>
      </c>
    </row>
    <row r="130" spans="1:28" ht="18.75" x14ac:dyDescent="0.25">
      <c r="A130" s="227"/>
      <c r="B130" s="105">
        <v>2</v>
      </c>
      <c r="C130" s="99">
        <v>652</v>
      </c>
      <c r="D130" s="223"/>
      <c r="E130" s="99">
        <v>665</v>
      </c>
      <c r="F130" s="223"/>
      <c r="G130" s="99">
        <v>688</v>
      </c>
      <c r="H130" s="223"/>
    </row>
    <row r="131" spans="1:28" ht="18.75" x14ac:dyDescent="0.25">
      <c r="A131" s="226">
        <v>2022</v>
      </c>
      <c r="B131" s="106">
        <v>1</v>
      </c>
      <c r="C131" s="100">
        <v>1007</v>
      </c>
      <c r="D131" s="222">
        <f>+C131+C132</f>
        <v>2109</v>
      </c>
      <c r="E131" s="100">
        <v>917</v>
      </c>
      <c r="F131" s="222">
        <f>+E131+E132</f>
        <v>2004</v>
      </c>
      <c r="G131" s="100">
        <v>841</v>
      </c>
      <c r="H131" s="222">
        <f>+G131+G132</f>
        <v>1800</v>
      </c>
    </row>
    <row r="132" spans="1:28" ht="18.75" x14ac:dyDescent="0.25">
      <c r="A132" s="227"/>
      <c r="B132" s="105">
        <v>2</v>
      </c>
      <c r="C132" s="99">
        <v>1102</v>
      </c>
      <c r="D132" s="223"/>
      <c r="E132" s="99">
        <v>1087</v>
      </c>
      <c r="F132" s="223"/>
      <c r="G132" s="99">
        <v>959</v>
      </c>
      <c r="H132" s="223"/>
    </row>
    <row r="133" spans="1:28" ht="18.75" x14ac:dyDescent="0.25">
      <c r="A133" s="226">
        <v>2021</v>
      </c>
      <c r="B133" s="106">
        <v>1</v>
      </c>
      <c r="C133" s="100">
        <v>2024</v>
      </c>
      <c r="D133" s="222">
        <f>+C133+C134</f>
        <v>2903</v>
      </c>
      <c r="E133" s="100">
        <v>1970</v>
      </c>
      <c r="F133" s="222">
        <f>+E133+E134</f>
        <v>2777</v>
      </c>
      <c r="G133" s="100">
        <v>1776</v>
      </c>
      <c r="H133" s="222">
        <f>+G133+G134</f>
        <v>2584</v>
      </c>
    </row>
    <row r="134" spans="1:28" ht="18.75" x14ac:dyDescent="0.25">
      <c r="A134" s="227"/>
      <c r="B134" s="105">
        <v>2</v>
      </c>
      <c r="C134" s="99">
        <v>879</v>
      </c>
      <c r="D134" s="223"/>
      <c r="E134" s="99">
        <v>807</v>
      </c>
      <c r="F134" s="223"/>
      <c r="G134" s="99">
        <v>808</v>
      </c>
      <c r="H134" s="223"/>
    </row>
    <row r="135" spans="1:28" ht="18.75" x14ac:dyDescent="0.25">
      <c r="A135" s="254">
        <v>2022</v>
      </c>
      <c r="B135" s="107">
        <v>1</v>
      </c>
      <c r="C135" s="101">
        <v>1632</v>
      </c>
      <c r="D135" s="271">
        <f>+C135+C136</f>
        <v>2560</v>
      </c>
      <c r="E135" s="101">
        <v>1605</v>
      </c>
      <c r="F135" s="271">
        <f>+E135+E136</f>
        <v>2521</v>
      </c>
      <c r="G135" s="101">
        <v>1472</v>
      </c>
      <c r="H135" s="271">
        <f>+G135+G136</f>
        <v>2342</v>
      </c>
    </row>
    <row r="136" spans="1:28" ht="19.5" thickBot="1" x14ac:dyDescent="0.3">
      <c r="A136" s="255"/>
      <c r="B136" s="108">
        <v>2</v>
      </c>
      <c r="C136" s="102">
        <v>928</v>
      </c>
      <c r="D136" s="272"/>
      <c r="E136" s="102">
        <v>916</v>
      </c>
      <c r="F136" s="272"/>
      <c r="G136" s="102">
        <v>870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2</v>
      </c>
      <c r="C141" s="110">
        <f t="shared" ref="C141:I141" si="9">+N141</f>
        <v>2</v>
      </c>
      <c r="D141" s="110">
        <f t="shared" si="9"/>
        <v>9</v>
      </c>
      <c r="E141" s="110">
        <f t="shared" si="9"/>
        <v>93</v>
      </c>
      <c r="F141" s="110">
        <f t="shared" si="9"/>
        <v>59</v>
      </c>
      <c r="G141" s="110">
        <f t="shared" si="9"/>
        <v>28</v>
      </c>
      <c r="H141" s="110">
        <f t="shared" si="9"/>
        <v>0</v>
      </c>
      <c r="I141" s="111">
        <f t="shared" si="9"/>
        <v>0</v>
      </c>
      <c r="J141" s="229">
        <f>+SUM(B141:I141)</f>
        <v>193</v>
      </c>
      <c r="M141" s="3">
        <v>2</v>
      </c>
      <c r="N141" s="22">
        <v>2</v>
      </c>
      <c r="O141" s="22">
        <v>9</v>
      </c>
      <c r="P141" s="22">
        <v>93</v>
      </c>
      <c r="Q141" s="22">
        <v>59</v>
      </c>
      <c r="R141" s="22">
        <v>28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1.0362694300518135E-2</v>
      </c>
      <c r="C142" s="113">
        <f t="shared" ref="C142:H142" si="10">+IF($J$141=0,"",(C141/$J$141))</f>
        <v>1.0362694300518135E-2</v>
      </c>
      <c r="D142" s="113">
        <f t="shared" si="10"/>
        <v>4.6632124352331605E-2</v>
      </c>
      <c r="E142" s="113">
        <f>+IF($J$141=0,"",(E141/$J$141))</f>
        <v>0.48186528497409326</v>
      </c>
      <c r="F142" s="113">
        <f>+IF($J$141=0,"",(F141/$J$141))</f>
        <v>0.30569948186528495</v>
      </c>
      <c r="G142" s="113">
        <f t="shared" si="10"/>
        <v>0.14507772020725387</v>
      </c>
      <c r="H142" s="113">
        <f t="shared" si="10"/>
        <v>0</v>
      </c>
      <c r="I142" s="114">
        <f>+IF($J$141=0,"",(I141/$J$141))</f>
        <v>0</v>
      </c>
      <c r="J142" s="230"/>
      <c r="M142" s="3">
        <v>4</v>
      </c>
      <c r="N142" s="22">
        <v>8</v>
      </c>
      <c r="O142" s="22">
        <v>16</v>
      </c>
      <c r="P142" s="22">
        <v>107</v>
      </c>
      <c r="Q142" s="22">
        <v>74</v>
      </c>
      <c r="R142" s="22">
        <v>34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4</v>
      </c>
      <c r="C143" s="116">
        <f t="shared" ref="C143:I143" si="11">+N142</f>
        <v>8</v>
      </c>
      <c r="D143" s="116">
        <f t="shared" si="11"/>
        <v>16</v>
      </c>
      <c r="E143" s="116">
        <f t="shared" si="11"/>
        <v>107</v>
      </c>
      <c r="F143" s="116">
        <f t="shared" si="11"/>
        <v>74</v>
      </c>
      <c r="G143" s="116">
        <f t="shared" si="11"/>
        <v>34</v>
      </c>
      <c r="H143" s="116">
        <f t="shared" si="11"/>
        <v>1</v>
      </c>
      <c r="I143" s="117">
        <f t="shared" si="11"/>
        <v>0</v>
      </c>
      <c r="J143" s="224">
        <f>+SUM(B143:I143)</f>
        <v>244</v>
      </c>
      <c r="M143" s="3">
        <v>3</v>
      </c>
      <c r="N143" s="22">
        <v>1</v>
      </c>
      <c r="O143" s="22">
        <v>6</v>
      </c>
      <c r="P143" s="22">
        <v>130</v>
      </c>
      <c r="Q143" s="22">
        <v>64</v>
      </c>
      <c r="R143" s="22">
        <v>32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1.6393442622950821E-2</v>
      </c>
      <c r="C144" s="119">
        <f t="shared" ref="C144:I144" si="12">+IF($J$143=0,"",(C143/$J$143))</f>
        <v>3.2786885245901641E-2</v>
      </c>
      <c r="D144" s="119">
        <f t="shared" si="12"/>
        <v>6.5573770491803282E-2</v>
      </c>
      <c r="E144" s="119">
        <f t="shared" si="12"/>
        <v>0.43852459016393441</v>
      </c>
      <c r="F144" s="119">
        <f t="shared" si="12"/>
        <v>0.30327868852459017</v>
      </c>
      <c r="G144" s="119">
        <f t="shared" si="12"/>
        <v>0.13934426229508196</v>
      </c>
      <c r="H144" s="119">
        <f t="shared" si="12"/>
        <v>4.0983606557377051E-3</v>
      </c>
      <c r="I144" s="120">
        <f t="shared" si="12"/>
        <v>0</v>
      </c>
      <c r="J144" s="225"/>
      <c r="M144" s="3">
        <v>1</v>
      </c>
      <c r="N144" s="3">
        <v>1</v>
      </c>
      <c r="O144" s="3">
        <v>4</v>
      </c>
      <c r="P144" s="3">
        <v>137</v>
      </c>
      <c r="Q144" s="3">
        <v>60</v>
      </c>
      <c r="R144" s="3">
        <v>36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3</v>
      </c>
      <c r="C145" s="116">
        <f t="shared" ref="C145:I145" si="13">+N143</f>
        <v>1</v>
      </c>
      <c r="D145" s="116">
        <f t="shared" si="13"/>
        <v>6</v>
      </c>
      <c r="E145" s="116">
        <f t="shared" si="13"/>
        <v>130</v>
      </c>
      <c r="F145" s="116">
        <f t="shared" si="13"/>
        <v>64</v>
      </c>
      <c r="G145" s="116">
        <f t="shared" si="13"/>
        <v>32</v>
      </c>
      <c r="H145" s="116">
        <f t="shared" si="13"/>
        <v>0</v>
      </c>
      <c r="I145" s="117">
        <f t="shared" si="13"/>
        <v>0</v>
      </c>
      <c r="J145" s="224">
        <f>+SUM(B145:I145)</f>
        <v>236</v>
      </c>
      <c r="M145" s="3">
        <v>0</v>
      </c>
      <c r="N145" s="3">
        <v>0</v>
      </c>
      <c r="O145" s="3">
        <v>1</v>
      </c>
      <c r="P145" s="3">
        <v>84</v>
      </c>
      <c r="Q145" s="3">
        <v>56</v>
      </c>
      <c r="R145" s="3">
        <v>59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1.2711864406779662E-2</v>
      </c>
      <c r="C146" s="119">
        <f t="shared" ref="C146:I146" si="14">+IF($J$145=0,"",(C145/$J$145))</f>
        <v>4.2372881355932203E-3</v>
      </c>
      <c r="D146" s="119">
        <f t="shared" si="14"/>
        <v>2.5423728813559324E-2</v>
      </c>
      <c r="E146" s="119">
        <f t="shared" si="14"/>
        <v>0.55084745762711862</v>
      </c>
      <c r="F146" s="119">
        <f t="shared" si="14"/>
        <v>0.2711864406779661</v>
      </c>
      <c r="G146" s="119">
        <f t="shared" si="14"/>
        <v>0.13559322033898305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1</v>
      </c>
      <c r="O146" s="3">
        <v>3</v>
      </c>
      <c r="P146" s="3">
        <v>100</v>
      </c>
      <c r="Q146" s="3">
        <v>64</v>
      </c>
      <c r="R146" s="3">
        <v>73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1</v>
      </c>
      <c r="D147" s="116">
        <f t="shared" si="15"/>
        <v>4</v>
      </c>
      <c r="E147" s="116">
        <f t="shared" si="15"/>
        <v>137</v>
      </c>
      <c r="F147" s="116">
        <f t="shared" si="15"/>
        <v>60</v>
      </c>
      <c r="G147" s="116">
        <f t="shared" si="15"/>
        <v>36</v>
      </c>
      <c r="H147" s="116">
        <f t="shared" si="15"/>
        <v>0</v>
      </c>
      <c r="I147" s="117">
        <f t="shared" si="15"/>
        <v>0</v>
      </c>
      <c r="J147" s="224">
        <f>+SUM(B147:I147)</f>
        <v>239</v>
      </c>
      <c r="M147" s="3">
        <v>1</v>
      </c>
      <c r="N147" s="3">
        <v>1</v>
      </c>
      <c r="O147" s="3">
        <v>3</v>
      </c>
      <c r="P147" s="3">
        <v>118</v>
      </c>
      <c r="Q147" s="3">
        <v>71</v>
      </c>
      <c r="R147" s="3">
        <v>71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4.1841004184100415E-3</v>
      </c>
      <c r="C148" s="119">
        <f t="shared" ref="C148:I148" si="16">+IF($J$147=0,"",(C147/$J$147))</f>
        <v>4.1841004184100415E-3</v>
      </c>
      <c r="D148" s="119">
        <f t="shared" si="16"/>
        <v>1.6736401673640166E-2</v>
      </c>
      <c r="E148" s="119">
        <f t="shared" si="16"/>
        <v>0.57322175732217573</v>
      </c>
      <c r="F148" s="119">
        <f t="shared" si="16"/>
        <v>0.2510460251046025</v>
      </c>
      <c r="G148" s="119">
        <f t="shared" si="16"/>
        <v>0.15062761506276151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84</v>
      </c>
      <c r="F149" s="116">
        <f t="shared" si="17"/>
        <v>56</v>
      </c>
      <c r="G149" s="116">
        <f t="shared" si="17"/>
        <v>59</v>
      </c>
      <c r="H149" s="116">
        <f t="shared" si="17"/>
        <v>0</v>
      </c>
      <c r="I149" s="117">
        <f t="shared" si="17"/>
        <v>0</v>
      </c>
      <c r="J149" s="224">
        <f>+SUM(B149:I149)</f>
        <v>200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5.0000000000000001E-3</v>
      </c>
      <c r="E150" s="119">
        <f t="shared" si="18"/>
        <v>0.42</v>
      </c>
      <c r="F150" s="119">
        <f t="shared" si="18"/>
        <v>0.28000000000000003</v>
      </c>
      <c r="G150" s="119">
        <f t="shared" si="18"/>
        <v>0.29499999999999998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3</v>
      </c>
      <c r="E151" s="116">
        <f t="shared" si="19"/>
        <v>100</v>
      </c>
      <c r="F151" s="116">
        <f t="shared" si="19"/>
        <v>64</v>
      </c>
      <c r="G151" s="116">
        <f t="shared" si="19"/>
        <v>73</v>
      </c>
      <c r="H151" s="116">
        <f t="shared" si="19"/>
        <v>1</v>
      </c>
      <c r="I151" s="117">
        <f t="shared" si="19"/>
        <v>0</v>
      </c>
      <c r="J151" s="224">
        <f>+SUM(B151:I151)</f>
        <v>242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4.1322314049586778E-3</v>
      </c>
      <c r="D152" s="119">
        <f t="shared" si="20"/>
        <v>1.2396694214876033E-2</v>
      </c>
      <c r="E152" s="119">
        <f t="shared" si="20"/>
        <v>0.41322314049586778</v>
      </c>
      <c r="F152" s="119">
        <f t="shared" si="20"/>
        <v>0.26446280991735538</v>
      </c>
      <c r="G152" s="119">
        <f t="shared" si="20"/>
        <v>0.30165289256198347</v>
      </c>
      <c r="H152" s="119">
        <f t="shared" si="20"/>
        <v>4.1322314049586778E-3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1</v>
      </c>
      <c r="C153" s="122">
        <f t="shared" ref="C153:I153" si="21">+N147</f>
        <v>1</v>
      </c>
      <c r="D153" s="122">
        <f t="shared" si="21"/>
        <v>3</v>
      </c>
      <c r="E153" s="122">
        <f t="shared" si="21"/>
        <v>118</v>
      </c>
      <c r="F153" s="122">
        <f t="shared" si="21"/>
        <v>71</v>
      </c>
      <c r="G153" s="122">
        <f t="shared" si="21"/>
        <v>71</v>
      </c>
      <c r="H153" s="122">
        <f t="shared" si="21"/>
        <v>1</v>
      </c>
      <c r="I153" s="123">
        <f t="shared" si="21"/>
        <v>0</v>
      </c>
      <c r="J153" s="235">
        <f>+SUM(B153:I153)</f>
        <v>266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3.7593984962406013E-3</v>
      </c>
      <c r="C154" s="125">
        <f t="shared" ref="C154:I154" si="22">+IF($J$153=0,"",(C153/$J$153))</f>
        <v>3.7593984962406013E-3</v>
      </c>
      <c r="D154" s="125">
        <f t="shared" si="22"/>
        <v>1.1278195488721804E-2</v>
      </c>
      <c r="E154" s="125">
        <f t="shared" si="22"/>
        <v>0.44360902255639095</v>
      </c>
      <c r="F154" s="125">
        <f t="shared" si="22"/>
        <v>0.26691729323308272</v>
      </c>
      <c r="G154" s="125">
        <f t="shared" si="22"/>
        <v>0.26691729323308272</v>
      </c>
      <c r="H154" s="125">
        <f t="shared" si="22"/>
        <v>3.7593984962406013E-3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153</v>
      </c>
      <c r="C159" s="83">
        <f t="shared" ref="C159:E159" si="23">+N159</f>
        <v>31</v>
      </c>
      <c r="D159" s="83">
        <f t="shared" si="23"/>
        <v>9</v>
      </c>
      <c r="E159" s="110">
        <f t="shared" si="23"/>
        <v>0</v>
      </c>
      <c r="F159" s="229">
        <f>+SUM(B159:E159)</f>
        <v>193</v>
      </c>
      <c r="G159" s="83">
        <f>Q159</f>
        <v>68</v>
      </c>
      <c r="H159" s="110">
        <f>R159</f>
        <v>125</v>
      </c>
      <c r="I159" s="229">
        <f>+SUM(G159:H159)</f>
        <v>193</v>
      </c>
      <c r="J159" s="34"/>
      <c r="M159" s="3">
        <v>153</v>
      </c>
      <c r="N159" s="3">
        <v>31</v>
      </c>
      <c r="O159" s="3">
        <v>9</v>
      </c>
      <c r="P159" s="3">
        <v>0</v>
      </c>
      <c r="Q159" s="3">
        <v>68</v>
      </c>
      <c r="R159" s="3">
        <v>125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0.79274611398963735</v>
      </c>
      <c r="C160" s="30">
        <f t="shared" ref="C160:E160" si="24">+IF($F$159=0,"",(C159/$F$159))</f>
        <v>0.16062176165803108</v>
      </c>
      <c r="D160" s="30">
        <f t="shared" si="24"/>
        <v>4.6632124352331605E-2</v>
      </c>
      <c r="E160" s="113">
        <f t="shared" si="24"/>
        <v>0</v>
      </c>
      <c r="F160" s="230"/>
      <c r="G160" s="30">
        <f>+IF($I$159=0,"",(G159/$I$159))</f>
        <v>0.35233160621761656</v>
      </c>
      <c r="H160" s="113">
        <f>+IF($I$159=0,"",(H159/$I$159))</f>
        <v>0.64766839378238339</v>
      </c>
      <c r="I160" s="230"/>
      <c r="J160" s="34"/>
      <c r="M160" s="3">
        <v>167</v>
      </c>
      <c r="N160" s="3">
        <v>21</v>
      </c>
      <c r="O160" s="3">
        <v>56</v>
      </c>
      <c r="P160" s="3">
        <v>0</v>
      </c>
      <c r="Q160" s="3">
        <v>84</v>
      </c>
      <c r="R160" s="3">
        <v>160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167</v>
      </c>
      <c r="C161" s="25">
        <f t="shared" ref="C161:E161" si="25">+N160</f>
        <v>21</v>
      </c>
      <c r="D161" s="25">
        <f t="shared" si="25"/>
        <v>56</v>
      </c>
      <c r="E161" s="116">
        <f t="shared" si="25"/>
        <v>0</v>
      </c>
      <c r="F161" s="224">
        <f>+SUM(B161:E161)</f>
        <v>244</v>
      </c>
      <c r="G161" s="25">
        <f>Q160</f>
        <v>84</v>
      </c>
      <c r="H161" s="116">
        <f>R160</f>
        <v>160</v>
      </c>
      <c r="I161" s="224">
        <f>+SUM(G161:H161)</f>
        <v>244</v>
      </c>
      <c r="J161" s="34"/>
      <c r="M161" s="3">
        <v>209</v>
      </c>
      <c r="N161" s="3">
        <v>5</v>
      </c>
      <c r="O161" s="3">
        <v>22</v>
      </c>
      <c r="P161" s="3">
        <v>0</v>
      </c>
      <c r="Q161" s="3">
        <v>80</v>
      </c>
      <c r="R161" s="3">
        <v>156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0.68442622950819676</v>
      </c>
      <c r="C162" s="29">
        <f t="shared" ref="C162:E162" si="26">+IF($F$161=0,"",(C161/$F$161))</f>
        <v>8.6065573770491802E-2</v>
      </c>
      <c r="D162" s="29">
        <f t="shared" si="26"/>
        <v>0.22950819672131148</v>
      </c>
      <c r="E162" s="119">
        <f t="shared" si="26"/>
        <v>0</v>
      </c>
      <c r="F162" s="225"/>
      <c r="G162" s="29">
        <f>+IF($I$161=0,"",(G161/$I$161))</f>
        <v>0.34426229508196721</v>
      </c>
      <c r="H162" s="119">
        <f>+IF($I$161=0,"",(H161/$I$161))</f>
        <v>0.65573770491803274</v>
      </c>
      <c r="I162" s="225"/>
      <c r="J162" s="34"/>
      <c r="M162" s="3">
        <v>199</v>
      </c>
      <c r="N162" s="3">
        <v>3</v>
      </c>
      <c r="O162" s="3">
        <v>37</v>
      </c>
      <c r="P162" s="3">
        <v>0</v>
      </c>
      <c r="Q162" s="3">
        <v>79</v>
      </c>
      <c r="R162" s="3">
        <v>160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209</v>
      </c>
      <c r="C163" s="25">
        <f t="shared" ref="C163:E163" si="27">+N161</f>
        <v>5</v>
      </c>
      <c r="D163" s="25">
        <f t="shared" si="27"/>
        <v>22</v>
      </c>
      <c r="E163" s="116">
        <f t="shared" si="27"/>
        <v>0</v>
      </c>
      <c r="F163" s="224">
        <f>+SUM(B163:E163)</f>
        <v>236</v>
      </c>
      <c r="G163" s="25">
        <f>Q161</f>
        <v>80</v>
      </c>
      <c r="H163" s="116">
        <f>R161</f>
        <v>156</v>
      </c>
      <c r="I163" s="224">
        <f>+SUM(G163:H163)</f>
        <v>236</v>
      </c>
      <c r="J163" s="34"/>
      <c r="M163" s="3">
        <v>155</v>
      </c>
      <c r="N163" s="3">
        <v>35</v>
      </c>
      <c r="O163" s="3">
        <v>10</v>
      </c>
      <c r="P163" s="3">
        <v>0</v>
      </c>
      <c r="Q163" s="3">
        <v>67</v>
      </c>
      <c r="R163" s="3">
        <v>133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0.88559322033898302</v>
      </c>
      <c r="C164" s="29">
        <f t="shared" ref="C164:E164" si="28">+IF($F$163=0,"",(C163/$F$163))</f>
        <v>2.1186440677966101E-2</v>
      </c>
      <c r="D164" s="29">
        <f t="shared" si="28"/>
        <v>9.3220338983050849E-2</v>
      </c>
      <c r="E164" s="119">
        <f t="shared" si="28"/>
        <v>0</v>
      </c>
      <c r="F164" s="225"/>
      <c r="G164" s="29">
        <f>+IF($I$163=0,"",(G163/$I$163))</f>
        <v>0.33898305084745761</v>
      </c>
      <c r="H164" s="119">
        <f>+IF($I$163=0,"",(H163/$I$163))</f>
        <v>0.66101694915254239</v>
      </c>
      <c r="I164" s="225"/>
      <c r="J164" s="34"/>
      <c r="M164" s="3">
        <v>195</v>
      </c>
      <c r="N164" s="3">
        <v>5</v>
      </c>
      <c r="O164" s="3">
        <v>42</v>
      </c>
      <c r="P164" s="3">
        <v>0</v>
      </c>
      <c r="Q164" s="3">
        <v>71</v>
      </c>
      <c r="R164" s="3">
        <v>171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199</v>
      </c>
      <c r="C165" s="19">
        <f t="shared" ref="C165:E165" si="29">+N162</f>
        <v>3</v>
      </c>
      <c r="D165" s="19">
        <f t="shared" si="29"/>
        <v>37</v>
      </c>
      <c r="E165" s="122">
        <f t="shared" si="29"/>
        <v>0</v>
      </c>
      <c r="F165" s="224">
        <f>+SUM(B165:E165)</f>
        <v>239</v>
      </c>
      <c r="G165" s="25">
        <f>Q162</f>
        <v>79</v>
      </c>
      <c r="H165" s="116">
        <f>R162</f>
        <v>160</v>
      </c>
      <c r="I165" s="224">
        <f>+SUM(G165:H165)</f>
        <v>239</v>
      </c>
      <c r="J165" s="34"/>
      <c r="M165" s="3">
        <v>231</v>
      </c>
      <c r="N165" s="3">
        <v>16</v>
      </c>
      <c r="O165" s="3">
        <v>19</v>
      </c>
      <c r="P165" s="3">
        <v>0</v>
      </c>
      <c r="Q165" s="3">
        <v>86</v>
      </c>
      <c r="R165" s="3">
        <v>180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0.83263598326359833</v>
      </c>
      <c r="C166" s="29">
        <f>+IF($F$165=0,"",(C165/$F$165))</f>
        <v>1.2552301255230125E-2</v>
      </c>
      <c r="D166" s="29">
        <f t="shared" ref="D166:E166" si="30">+IF($F$165=0,"",(D165/$F$165))</f>
        <v>0.15481171548117154</v>
      </c>
      <c r="E166" s="119">
        <f t="shared" si="30"/>
        <v>0</v>
      </c>
      <c r="F166" s="225"/>
      <c r="G166" s="29">
        <f>+IF($I$165=0,"",(G165/$I$165))</f>
        <v>0.33054393305439328</v>
      </c>
      <c r="H166" s="119">
        <f>+IF($I$165=0,"",(H165/$I$165))</f>
        <v>0.66945606694560666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155</v>
      </c>
      <c r="C167" s="19">
        <f t="shared" ref="C167:E167" si="31">+N163</f>
        <v>35</v>
      </c>
      <c r="D167" s="19">
        <f t="shared" si="31"/>
        <v>10</v>
      </c>
      <c r="E167" s="122">
        <f t="shared" si="31"/>
        <v>0</v>
      </c>
      <c r="F167" s="224">
        <f>+SUM(B167:E167)</f>
        <v>200</v>
      </c>
      <c r="G167" s="25">
        <f>Q163</f>
        <v>67</v>
      </c>
      <c r="H167" s="116">
        <f>R163</f>
        <v>133</v>
      </c>
      <c r="I167" s="224">
        <f>+SUM(G167:H167)</f>
        <v>200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0.77500000000000002</v>
      </c>
      <c r="C168" s="29">
        <f>+IF($F$167=0,"",(C167/$F$167))</f>
        <v>0.17499999999999999</v>
      </c>
      <c r="D168" s="29">
        <f>+IF($F$167=0,"",(D167/$F$167))</f>
        <v>0.05</v>
      </c>
      <c r="E168" s="119">
        <f>+IF($F$167=0,"",(E167/$F$167))</f>
        <v>0</v>
      </c>
      <c r="F168" s="225"/>
      <c r="G168" s="29">
        <f>+IF($I$167=0,"",(G167/$I$167))</f>
        <v>0.33500000000000002</v>
      </c>
      <c r="H168" s="119">
        <f>+IF($I$167=0,"",(H167/$I$167))</f>
        <v>0.66500000000000004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195</v>
      </c>
      <c r="C169" s="19">
        <f t="shared" ref="C169:E169" si="32">+N164</f>
        <v>5</v>
      </c>
      <c r="D169" s="19">
        <f t="shared" si="32"/>
        <v>42</v>
      </c>
      <c r="E169" s="122">
        <f t="shared" si="32"/>
        <v>0</v>
      </c>
      <c r="F169" s="224">
        <f>+SUM(B169:E169)</f>
        <v>242</v>
      </c>
      <c r="G169" s="25">
        <f>Q164</f>
        <v>71</v>
      </c>
      <c r="H169" s="116">
        <f>R164</f>
        <v>171</v>
      </c>
      <c r="I169" s="220">
        <f>+SUM(G169:H169)</f>
        <v>242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0.80578512396694213</v>
      </c>
      <c r="C170" s="29">
        <f>+IF($F$169=0,"",(C169/$F$169))</f>
        <v>2.0661157024793389E-2</v>
      </c>
      <c r="D170" s="29">
        <f>+IF($F$169=0,"",(D169/$F$169))</f>
        <v>0.17355371900826447</v>
      </c>
      <c r="E170" s="119">
        <f>+IF($F$169=0,"",(E169/$F$169))</f>
        <v>0</v>
      </c>
      <c r="F170" s="225"/>
      <c r="G170" s="29">
        <f>+IF($I$169=0,"",(G169/$I$169))</f>
        <v>0.29338842975206614</v>
      </c>
      <c r="H170" s="119">
        <f>+IF($I$169=0,"",(H169/$I$169))</f>
        <v>0.70661157024793386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231</v>
      </c>
      <c r="C171" s="19">
        <f t="shared" ref="C171:E171" si="33">+N165</f>
        <v>16</v>
      </c>
      <c r="D171" s="19">
        <f t="shared" si="33"/>
        <v>19</v>
      </c>
      <c r="E171" s="122">
        <f t="shared" si="33"/>
        <v>0</v>
      </c>
      <c r="F171" s="235">
        <f>+SUM(B171:E171)</f>
        <v>266</v>
      </c>
      <c r="G171" s="19">
        <f>Q165</f>
        <v>86</v>
      </c>
      <c r="H171" s="122">
        <f>R165</f>
        <v>180</v>
      </c>
      <c r="I171" s="235">
        <f>+SUM(G171:H171)</f>
        <v>266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0.86842105263157898</v>
      </c>
      <c r="C172" s="127">
        <f t="shared" ref="C172:E172" si="34">+IF($F$171=0,"",(C171/$F$171))</f>
        <v>6.0150375939849621E-2</v>
      </c>
      <c r="D172" s="127">
        <f t="shared" si="34"/>
        <v>7.1428571428571425E-2</v>
      </c>
      <c r="E172" s="125">
        <f t="shared" si="34"/>
        <v>0</v>
      </c>
      <c r="F172" s="236"/>
      <c r="G172" s="127">
        <f>+IF($I$171=0,"",(G171/$I$171))</f>
        <v>0.32330827067669171</v>
      </c>
      <c r="H172" s="125">
        <f>+IF($I$171=0,"",(H171/$I$171))</f>
        <v>0.67669172932330823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16</v>
      </c>
      <c r="C178" s="19">
        <f t="shared" ref="C178:G178" si="35">+N178</f>
        <v>24</v>
      </c>
      <c r="D178" s="19">
        <f t="shared" si="35"/>
        <v>153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193</v>
      </c>
      <c r="I178" s="21"/>
      <c r="J178" s="21"/>
      <c r="K178" s="3"/>
      <c r="L178" s="3"/>
      <c r="M178" s="3">
        <v>16</v>
      </c>
      <c r="N178" s="3">
        <v>24</v>
      </c>
      <c r="O178" s="43">
        <v>153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8.2901554404145081E-2</v>
      </c>
      <c r="C179" s="30">
        <f t="shared" ref="C179:G179" si="36">+IF($H$178=0,"",(C178/$H$178))</f>
        <v>0.12435233160621761</v>
      </c>
      <c r="D179" s="30">
        <f t="shared" si="36"/>
        <v>0.79274611398963735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22</v>
      </c>
      <c r="N179" s="3">
        <v>24</v>
      </c>
      <c r="O179" s="43">
        <v>169</v>
      </c>
      <c r="P179" s="43">
        <v>29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22</v>
      </c>
      <c r="C180" s="25">
        <f t="shared" ref="C180:G180" si="37">+N179</f>
        <v>24</v>
      </c>
      <c r="D180" s="25">
        <f t="shared" si="37"/>
        <v>169</v>
      </c>
      <c r="E180" s="25">
        <f t="shared" si="37"/>
        <v>29</v>
      </c>
      <c r="F180" s="25">
        <f t="shared" si="37"/>
        <v>0</v>
      </c>
      <c r="G180" s="116">
        <f t="shared" si="37"/>
        <v>0</v>
      </c>
      <c r="H180" s="224">
        <f>+SUM(B180:G180)</f>
        <v>244</v>
      </c>
      <c r="I180" s="20"/>
      <c r="J180" s="20"/>
      <c r="K180" s="3"/>
      <c r="L180" s="3"/>
      <c r="M180" s="3">
        <v>9</v>
      </c>
      <c r="N180" s="3">
        <v>1</v>
      </c>
      <c r="O180" s="43">
        <v>209</v>
      </c>
      <c r="P180" s="43">
        <v>17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9.0163934426229511E-2</v>
      </c>
      <c r="C181" s="29">
        <f t="shared" ref="C181:G181" si="38">+IF($H$180=0,"",(C180/$H$180))</f>
        <v>9.8360655737704916E-2</v>
      </c>
      <c r="D181" s="29">
        <f t="shared" si="38"/>
        <v>0.69262295081967218</v>
      </c>
      <c r="E181" s="29">
        <f t="shared" si="38"/>
        <v>0.11885245901639344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22</v>
      </c>
      <c r="N181" s="3">
        <v>0</v>
      </c>
      <c r="O181" s="43">
        <v>199</v>
      </c>
      <c r="P181" s="43">
        <v>18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9</v>
      </c>
      <c r="C182" s="25">
        <f t="shared" ref="C182:G182" si="39">+N180</f>
        <v>1</v>
      </c>
      <c r="D182" s="25">
        <f t="shared" si="39"/>
        <v>209</v>
      </c>
      <c r="E182" s="25">
        <f t="shared" si="39"/>
        <v>17</v>
      </c>
      <c r="F182" s="25">
        <f t="shared" si="39"/>
        <v>0</v>
      </c>
      <c r="G182" s="116">
        <f t="shared" si="39"/>
        <v>0</v>
      </c>
      <c r="H182" s="224">
        <f>+SUM(B182:G182)</f>
        <v>236</v>
      </c>
      <c r="I182" s="20"/>
      <c r="J182" s="20"/>
      <c r="K182" s="3"/>
      <c r="L182" s="3"/>
      <c r="M182" s="3">
        <v>0</v>
      </c>
      <c r="N182" s="3">
        <v>10</v>
      </c>
      <c r="O182" s="43">
        <v>154</v>
      </c>
      <c r="P182" s="43">
        <v>36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3.8135593220338986E-2</v>
      </c>
      <c r="C183" s="29">
        <f t="shared" ref="C183:G183" si="40">+IF($H$182=0,"",(C182/$H$182))</f>
        <v>4.2372881355932203E-3</v>
      </c>
      <c r="D183" s="29">
        <f t="shared" si="40"/>
        <v>0.88559322033898302</v>
      </c>
      <c r="E183" s="29">
        <f t="shared" si="40"/>
        <v>7.2033898305084748E-2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19</v>
      </c>
      <c r="N183" s="3">
        <v>0</v>
      </c>
      <c r="O183" s="43">
        <v>200</v>
      </c>
      <c r="P183" s="43">
        <v>23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22</v>
      </c>
      <c r="C184" s="25">
        <f t="shared" ref="C184:G184" si="41">+N181</f>
        <v>0</v>
      </c>
      <c r="D184" s="25">
        <f t="shared" si="41"/>
        <v>199</v>
      </c>
      <c r="E184" s="25">
        <f t="shared" si="41"/>
        <v>18</v>
      </c>
      <c r="F184" s="25">
        <f t="shared" si="41"/>
        <v>0</v>
      </c>
      <c r="G184" s="116">
        <f t="shared" si="41"/>
        <v>0</v>
      </c>
      <c r="H184" s="224">
        <f>+SUM(B184:G184)</f>
        <v>239</v>
      </c>
      <c r="I184" s="20"/>
      <c r="J184" s="20"/>
      <c r="K184" s="20"/>
      <c r="L184" s="20"/>
      <c r="M184" s="3">
        <v>22</v>
      </c>
      <c r="N184" s="3">
        <v>0</v>
      </c>
      <c r="O184" s="43">
        <v>231</v>
      </c>
      <c r="P184" s="43">
        <v>13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9.2050209205020925E-2</v>
      </c>
      <c r="C185" s="29">
        <f t="shared" ref="C185:G185" si="42">+IF($H$184=0,"",(C184/$H$184))</f>
        <v>0</v>
      </c>
      <c r="D185" s="29">
        <f t="shared" si="42"/>
        <v>0.83263598326359833</v>
      </c>
      <c r="E185" s="29">
        <f t="shared" si="42"/>
        <v>7.5313807531380755E-2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10</v>
      </c>
      <c r="D186" s="25">
        <f t="shared" si="43"/>
        <v>154</v>
      </c>
      <c r="E186" s="25">
        <f t="shared" si="43"/>
        <v>36</v>
      </c>
      <c r="F186" s="25">
        <f t="shared" si="43"/>
        <v>0</v>
      </c>
      <c r="G186" s="116">
        <f t="shared" si="43"/>
        <v>0</v>
      </c>
      <c r="H186" s="224">
        <f>+SUM(B186:G186)</f>
        <v>200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0.05</v>
      </c>
      <c r="D187" s="29">
        <f t="shared" si="44"/>
        <v>0.77</v>
      </c>
      <c r="E187" s="29">
        <f t="shared" si="44"/>
        <v>0.18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19</v>
      </c>
      <c r="C188" s="25">
        <f t="shared" ref="C188:G188" si="45">N183</f>
        <v>0</v>
      </c>
      <c r="D188" s="25">
        <f t="shared" si="45"/>
        <v>200</v>
      </c>
      <c r="E188" s="25">
        <f t="shared" si="45"/>
        <v>23</v>
      </c>
      <c r="F188" s="25">
        <f t="shared" si="45"/>
        <v>0</v>
      </c>
      <c r="G188" s="116">
        <f t="shared" si="45"/>
        <v>0</v>
      </c>
      <c r="H188" s="224">
        <f>+SUM(B188:G188)</f>
        <v>242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7.8512396694214878E-2</v>
      </c>
      <c r="C189" s="29">
        <f t="shared" si="46"/>
        <v>0</v>
      </c>
      <c r="D189" s="29">
        <f t="shared" si="46"/>
        <v>0.82644628099173556</v>
      </c>
      <c r="E189" s="29">
        <f t="shared" si="46"/>
        <v>9.5041322314049589E-2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22</v>
      </c>
      <c r="C190" s="25">
        <f t="shared" ref="C190:G190" si="47">N184</f>
        <v>0</v>
      </c>
      <c r="D190" s="25">
        <f t="shared" si="47"/>
        <v>231</v>
      </c>
      <c r="E190" s="25">
        <f t="shared" si="47"/>
        <v>13</v>
      </c>
      <c r="F190" s="25">
        <f t="shared" si="47"/>
        <v>0</v>
      </c>
      <c r="G190" s="116">
        <f t="shared" si="47"/>
        <v>0</v>
      </c>
      <c r="H190" s="224">
        <f>+SUM(B190:G190)</f>
        <v>266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8.2706766917293228E-2</v>
      </c>
      <c r="C191" s="127">
        <f>+IF($H$190=0,"",(C190/$H$190))</f>
        <v>0</v>
      </c>
      <c r="D191" s="127">
        <f t="shared" ref="D191:G191" si="48">+IF($H$190=0,"",(D190/$H$190))</f>
        <v>0.86842105263157898</v>
      </c>
      <c r="E191" s="127">
        <f t="shared" si="48"/>
        <v>4.8872180451127817E-2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212</v>
      </c>
      <c r="D196" s="64">
        <v>153</v>
      </c>
      <c r="E196" s="64">
        <v>156</v>
      </c>
      <c r="F196" s="64">
        <v>251</v>
      </c>
      <c r="G196" s="64">
        <v>178</v>
      </c>
      <c r="H196" s="65">
        <v>295</v>
      </c>
      <c r="I196" s="65">
        <v>379</v>
      </c>
      <c r="J196" s="66">
        <v>661</v>
      </c>
      <c r="K196" s="66">
        <v>414</v>
      </c>
      <c r="L196" s="66">
        <v>417</v>
      </c>
      <c r="M196" s="68">
        <v>655</v>
      </c>
      <c r="AK196" s="1"/>
    </row>
    <row r="197" spans="1:37" ht="18.75" x14ac:dyDescent="0.25">
      <c r="A197" s="241" t="s">
        <v>3</v>
      </c>
      <c r="B197" s="242"/>
      <c r="C197" s="69">
        <v>134</v>
      </c>
      <c r="D197" s="15">
        <v>108</v>
      </c>
      <c r="E197" s="15">
        <v>88</v>
      </c>
      <c r="F197" s="15">
        <v>107</v>
      </c>
      <c r="G197" s="15">
        <v>181</v>
      </c>
      <c r="H197" s="28">
        <v>65</v>
      </c>
      <c r="I197" s="28">
        <v>207</v>
      </c>
      <c r="J197" s="33">
        <v>308</v>
      </c>
      <c r="K197" s="33">
        <v>240</v>
      </c>
      <c r="L197" s="33">
        <v>276</v>
      </c>
      <c r="M197" s="70">
        <v>270</v>
      </c>
      <c r="AK197" s="1"/>
    </row>
    <row r="198" spans="1:37" ht="18.75" x14ac:dyDescent="0.25">
      <c r="A198" s="241" t="s">
        <v>4</v>
      </c>
      <c r="B198" s="242"/>
      <c r="C198" s="69">
        <v>107</v>
      </c>
      <c r="D198" s="15">
        <v>27</v>
      </c>
      <c r="E198" s="15">
        <v>68</v>
      </c>
      <c r="F198" s="15">
        <v>99</v>
      </c>
      <c r="G198" s="15">
        <v>60</v>
      </c>
      <c r="H198" s="28">
        <v>123</v>
      </c>
      <c r="I198" s="28">
        <v>351</v>
      </c>
      <c r="J198" s="33">
        <v>293</v>
      </c>
      <c r="K198" s="33">
        <v>152</v>
      </c>
      <c r="L198" s="33">
        <v>346</v>
      </c>
      <c r="M198" s="70">
        <v>230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453</v>
      </c>
      <c r="D202" s="158">
        <f t="shared" si="49"/>
        <v>288</v>
      </c>
      <c r="E202" s="158">
        <f t="shared" si="49"/>
        <v>312</v>
      </c>
      <c r="F202" s="158">
        <f t="shared" si="49"/>
        <v>457</v>
      </c>
      <c r="G202" s="158">
        <f t="shared" si="49"/>
        <v>419</v>
      </c>
      <c r="H202" s="158">
        <f t="shared" si="49"/>
        <v>483</v>
      </c>
      <c r="I202" s="158">
        <f t="shared" si="49"/>
        <v>937</v>
      </c>
      <c r="J202" s="158">
        <f t="shared" si="49"/>
        <v>1262</v>
      </c>
      <c r="K202" s="158">
        <f t="shared" ref="K202:L202" si="50">+SUM(K196:K201)</f>
        <v>806</v>
      </c>
      <c r="L202" s="158">
        <f t="shared" si="50"/>
        <v>1039</v>
      </c>
      <c r="M202" s="179">
        <f>+SUM(M196:M201)</f>
        <v>1155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0.38150289017341038</v>
      </c>
      <c r="E208" s="134"/>
      <c r="F208" s="186">
        <v>0.51465798045602607</v>
      </c>
      <c r="G208" s="187"/>
      <c r="H208" s="186">
        <v>0.53038674033149169</v>
      </c>
      <c r="I208" s="186"/>
      <c r="J208" s="192">
        <v>0.2237654320987654</v>
      </c>
      <c r="K208" s="201"/>
      <c r="L208" s="186">
        <v>0.41959798994974867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0.46666666666666667</v>
      </c>
      <c r="E209" s="187"/>
      <c r="F209" s="186">
        <v>0.65217391304347827</v>
      </c>
      <c r="G209" s="187"/>
      <c r="H209" s="186">
        <v>0.5</v>
      </c>
      <c r="I209" s="186"/>
      <c r="J209" s="194">
        <v>0.57565789473684215</v>
      </c>
      <c r="K209" s="202"/>
      <c r="L209" s="186">
        <v>0.63025210084033612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0.73770491803278693</v>
      </c>
      <c r="E210" s="187"/>
      <c r="F210" s="186">
        <v>0.73333333333333328</v>
      </c>
      <c r="G210" s="187"/>
      <c r="H210" s="186">
        <v>0.70454545454545459</v>
      </c>
      <c r="I210" s="186"/>
      <c r="J210" s="194">
        <v>0.70446735395189009</v>
      </c>
      <c r="K210" s="202"/>
      <c r="L210" s="186">
        <v>0.75172413793103443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122</v>
      </c>
      <c r="E211" s="187"/>
      <c r="F211" s="186" t="s">
        <v>122</v>
      </c>
      <c r="G211" s="187"/>
      <c r="H211" s="186" t="s">
        <v>122</v>
      </c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124</v>
      </c>
      <c r="E221" s="187"/>
      <c r="F221" s="193" t="s">
        <v>124</v>
      </c>
      <c r="G221" s="187"/>
      <c r="H221" s="193" t="s">
        <v>124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2023-09-03T20:55:50Z</dcterms:modified>
</cp:coreProperties>
</file>