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Régimen Especial/"/>
    </mc:Choice>
  </mc:AlternateContent>
  <xr:revisionPtr revIDLastSave="0" documentId="8_{5772E2EA-8B27-421E-85D9-69595A767E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<sst xmlns="http://schemas.openxmlformats.org/spreadsheetml/2006/main" count="274" uniqueCount="126">
  <si>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</si>
  <si>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</si>
  <si>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</si>
  <si>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</si>
  <si>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</si>
  <si>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</si>
  <si>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</si>
  <si>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</si>
  <si>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</si>
  <si>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</si>
  <si>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</si>
  <si>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</si>
  <si>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</si>
  <si>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</si>
  <si>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</si>
  <si>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</si>
  <si>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</si>
  <si>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</si>
  <si>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</si>
  <si>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</si>
  <si>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</si>
  <si>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</si>
  <si>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</si>
  <si>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</si>
  <si>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</si>
  <si>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</si>
  <si>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</si>
  <si>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</si>
  <si>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</si>
  <si>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</si>
  <si>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</si>
  <si>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</si>
  <si>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</si>
  <si>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</si>
  <si>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</si>
  <si>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</si>
  <si>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</si>
  <si>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</si>
  <si>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</si>
  <si>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</si>
  <si>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</si>
  <si>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</si>
  <si>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</si>
  <si>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</si>
  <si>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</si>
  <si>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</si>
  <si>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</si>
  <si>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</si>
  <si>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</si>
  <si>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</si>
  <si>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</si>
  <si>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</si>
  <si>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</si>
  <si>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</si>
  <si>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</si>
  <si>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</si>
  <si>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</si>
  <si>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</si>
  <si>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</si>
  <si>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</si>
  <si>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</si>
  <si>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</si>
  <si>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</si>
  <si>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</si>
  <si>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</si>
  <si>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</si>
  <si>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</si>
  <si>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</si>
  <si>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</si>
  <si>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</si>
  <si>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</si>
  <si>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</si>
  <si>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</si>
  <si>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</si>
  <si>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</si>
  <si>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</si>
  <si>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</si>
  <si>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</si>
  <si>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</si>
  <si>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</si>
  <si>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</si>
  <si>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</si>
  <si>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</si>
  <si>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</si>
  <si>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</si>
  <si>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</si>
  <si>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</si>
  <si>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</si>
  <si>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</si>
  <si>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</si>
  <si>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</si>
  <si>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</si>
  <si>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</si>
  <si>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</si>
  <si>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</si>
  <si>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</si>
  <si>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</si>
  <si>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</si>
  <si>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</si>
  <si>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</si>
  <si>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</si>
  <si>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</si>
  <si>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</si>
  <si>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</si>
  <si>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</si>
  <si>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</si>
  <si>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</si>
  <si>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</si>
  <si>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</si>
  <si>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</si>
  <si>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</si>
  <si>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</si>
  <si>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</si>
  <si>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</si>
  <si>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</si>
  <si>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</si>
  <si>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</si>
  <si>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</si>
  <si>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</si>
  <si>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</si>
  <si>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</si>
  <si>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</si>
  <si>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RE</t>
  </si>
  <si>
    <t>SI</t>
  </si>
  <si>
    <t>ESCUELA NAVAL DE CADETES ALMIRANTE PADILLA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</si>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</sst>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ESCUELA NAVAL DE CADETES ALMIRANTE PADILLA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RÉGIMEN ESPECIAL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ESCUELA NAVAL DE CADETES ALMIRANTE PADILLA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1443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1348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95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4.5649072753209702E-2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770.7</v>
      </c>
      <c r="D32" s="56">
        <v>1025</v>
      </c>
      <c r="E32" s="56">
        <v>968</v>
      </c>
      <c r="F32" s="56">
        <v>867</v>
      </c>
      <c r="G32" s="56">
        <v>995</v>
      </c>
      <c r="H32" s="57">
        <v>674</v>
      </c>
      <c r="I32" s="57">
        <v>1039</v>
      </c>
      <c r="J32" s="58">
        <v>1200</v>
      </c>
      <c r="K32" s="58">
        <v>1296</v>
      </c>
      <c r="L32" s="58">
        <v>1438</v>
      </c>
      <c r="M32" s="61">
        <v>1348</v>
      </c>
    </row>
    <row r="33" spans="1:14" ht="18.75" x14ac:dyDescent="0.25">
      <c r="A33" s="245" t="s">
        <v>24</v>
      </c>
      <c r="B33" s="246"/>
      <c r="C33" s="60">
        <v>16.099999999999998</v>
      </c>
      <c r="D33" s="12">
        <v>88</v>
      </c>
      <c r="E33" s="12">
        <v>95</v>
      </c>
      <c r="F33" s="12">
        <v>124</v>
      </c>
      <c r="G33" s="12">
        <v>78</v>
      </c>
      <c r="H33" s="27">
        <v>75</v>
      </c>
      <c r="I33" s="27">
        <v>77</v>
      </c>
      <c r="J33" s="32">
        <v>115</v>
      </c>
      <c r="K33" s="32">
        <v>110</v>
      </c>
      <c r="L33" s="32">
        <v>106</v>
      </c>
      <c r="M33" s="62">
        <v>95</v>
      </c>
    </row>
    <row r="34" spans="1:14" ht="19.5" thickBot="1" x14ac:dyDescent="0.3">
      <c r="A34" s="249" t="s">
        <v>8</v>
      </c>
      <c r="B34" s="250"/>
      <c r="C34" s="171">
        <f>+SUM(C32:C33)</f>
        <v>786.80000000000007</v>
      </c>
      <c r="D34" s="172">
        <f t="shared" ref="D34:H34" si="0">+SUM(D32:D33)</f>
        <v>1113</v>
      </c>
      <c r="E34" s="172">
        <f t="shared" si="0"/>
        <v>1063</v>
      </c>
      <c r="F34" s="172">
        <f t="shared" si="0"/>
        <v>991</v>
      </c>
      <c r="G34" s="172">
        <f t="shared" si="0"/>
        <v>1073</v>
      </c>
      <c r="H34" s="175">
        <f t="shared" si="0"/>
        <v>749</v>
      </c>
      <c r="I34" s="175">
        <f>+SUM(I32:I33)</f>
        <v>1116</v>
      </c>
      <c r="J34" s="166">
        <f>+SUM(J32:J33)</f>
        <v>1315</v>
      </c>
      <c r="K34" s="166">
        <f>+SUM(K32:K33)</f>
        <v>1406</v>
      </c>
      <c r="L34" s="166">
        <f>+SUM(L32:L33)</f>
        <v>1544</v>
      </c>
      <c r="M34" s="167">
        <f>+SUM(M32:M33)</f>
        <v>1443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770.7</v>
      </c>
      <c r="D41" s="15">
        <v>1025</v>
      </c>
      <c r="E41" s="15">
        <v>968</v>
      </c>
      <c r="F41" s="15">
        <v>867</v>
      </c>
      <c r="G41" s="15">
        <v>995</v>
      </c>
      <c r="H41" s="28">
        <v>674</v>
      </c>
      <c r="I41" s="28">
        <v>1039</v>
      </c>
      <c r="J41" s="33">
        <v>1200</v>
      </c>
      <c r="K41" s="33">
        <v>1296</v>
      </c>
      <c r="L41" s="33">
        <v>1438</v>
      </c>
      <c r="M41" s="70">
        <v>1348</v>
      </c>
      <c r="N41" s="42"/>
    </row>
    <row r="42" spans="1:14" ht="18.75" x14ac:dyDescent="0.25">
      <c r="A42" s="233" t="s">
        <v>5</v>
      </c>
      <c r="B42" s="234"/>
      <c r="C42" s="69">
        <v>16.099999999999998</v>
      </c>
      <c r="D42" s="15">
        <v>49</v>
      </c>
      <c r="E42" s="15">
        <v>57</v>
      </c>
      <c r="F42" s="15">
        <v>75</v>
      </c>
      <c r="G42" s="15">
        <v>54</v>
      </c>
      <c r="H42" s="28">
        <v>35</v>
      </c>
      <c r="I42" s="28">
        <v>66</v>
      </c>
      <c r="J42" s="33">
        <v>84</v>
      </c>
      <c r="K42" s="33">
        <v>70</v>
      </c>
      <c r="L42" s="33">
        <v>77</v>
      </c>
      <c r="M42" s="70">
        <v>64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39</v>
      </c>
      <c r="E43" s="15">
        <v>38</v>
      </c>
      <c r="F43" s="15">
        <v>49</v>
      </c>
      <c r="G43" s="15">
        <v>24</v>
      </c>
      <c r="H43" s="28">
        <v>40</v>
      </c>
      <c r="I43" s="28">
        <v>11</v>
      </c>
      <c r="J43" s="33">
        <v>31</v>
      </c>
      <c r="K43" s="33">
        <v>40</v>
      </c>
      <c r="L43" s="33">
        <v>29</v>
      </c>
      <c r="M43" s="70">
        <v>31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786.80000000000007</v>
      </c>
      <c r="D45" s="172">
        <f t="shared" ref="D45:I45" si="1">+SUM(D39:D44)</f>
        <v>1113</v>
      </c>
      <c r="E45" s="172">
        <f t="shared" si="1"/>
        <v>1063</v>
      </c>
      <c r="F45" s="172">
        <f t="shared" si="1"/>
        <v>991</v>
      </c>
      <c r="G45" s="172">
        <f t="shared" si="1"/>
        <v>1073</v>
      </c>
      <c r="H45" s="175">
        <f t="shared" si="1"/>
        <v>749</v>
      </c>
      <c r="I45" s="175">
        <f t="shared" si="1"/>
        <v>1116</v>
      </c>
      <c r="J45" s="166">
        <f>+SUM(J39:J44)</f>
        <v>1315</v>
      </c>
      <c r="K45" s="166">
        <f>+SUM(K39:K44)</f>
        <v>1406</v>
      </c>
      <c r="L45" s="166">
        <f>+SUM(L39:L44)</f>
        <v>1544</v>
      </c>
      <c r="M45" s="167">
        <f>+SUM(M39:M44)</f>
        <v>1443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431.9</v>
      </c>
      <c r="D54" s="15">
        <v>596</v>
      </c>
      <c r="E54" s="15">
        <v>628</v>
      </c>
      <c r="F54" s="15">
        <v>584</v>
      </c>
      <c r="G54" s="15">
        <v>655</v>
      </c>
      <c r="H54" s="28">
        <v>590</v>
      </c>
      <c r="I54" s="28">
        <v>660</v>
      </c>
      <c r="J54" s="33">
        <v>712</v>
      </c>
      <c r="K54" s="33">
        <v>764</v>
      </c>
      <c r="L54" s="33">
        <v>854</v>
      </c>
      <c r="M54" s="70">
        <v>772</v>
      </c>
    </row>
    <row r="55" spans="1:13" ht="18.75" x14ac:dyDescent="0.25">
      <c r="A55" s="279" t="s">
        <v>59</v>
      </c>
      <c r="B55" s="280"/>
      <c r="C55" s="69">
        <v>189</v>
      </c>
      <c r="D55" s="15">
        <v>256</v>
      </c>
      <c r="E55" s="15">
        <v>237</v>
      </c>
      <c r="F55" s="15">
        <v>215</v>
      </c>
      <c r="G55" s="15">
        <v>219</v>
      </c>
      <c r="H55" s="28">
        <v>140</v>
      </c>
      <c r="I55" s="28">
        <v>240</v>
      </c>
      <c r="J55" s="33">
        <v>287</v>
      </c>
      <c r="K55" s="33">
        <v>336</v>
      </c>
      <c r="L55" s="33">
        <v>329</v>
      </c>
      <c r="M55" s="70">
        <v>345</v>
      </c>
    </row>
    <row r="56" spans="1:13" ht="18.75" x14ac:dyDescent="0.25">
      <c r="A56" s="279" t="s">
        <v>49</v>
      </c>
      <c r="B56" s="280"/>
      <c r="C56" s="69">
        <v>127.4</v>
      </c>
      <c r="D56" s="15">
        <v>183</v>
      </c>
      <c r="E56" s="15">
        <v>129</v>
      </c>
      <c r="F56" s="15">
        <v>123</v>
      </c>
      <c r="G56" s="15">
        <v>144</v>
      </c>
      <c r="H56" s="28">
        <v>12</v>
      </c>
      <c r="I56" s="28">
        <v>181</v>
      </c>
      <c r="J56" s="33">
        <v>247</v>
      </c>
      <c r="K56" s="33">
        <v>248</v>
      </c>
      <c r="L56" s="33">
        <v>264</v>
      </c>
      <c r="M56" s="70">
        <v>244</v>
      </c>
    </row>
    <row r="57" spans="1:13" ht="18.75" x14ac:dyDescent="0.25">
      <c r="A57" s="279" t="s">
        <v>28</v>
      </c>
      <c r="B57" s="280"/>
      <c r="C57" s="69">
        <v>38.5</v>
      </c>
      <c r="D57" s="15">
        <v>78</v>
      </c>
      <c r="E57" s="15">
        <v>69</v>
      </c>
      <c r="F57" s="15">
        <v>69</v>
      </c>
      <c r="G57" s="15">
        <v>55</v>
      </c>
      <c r="H57" s="28">
        <v>7</v>
      </c>
      <c r="I57" s="28">
        <v>35</v>
      </c>
      <c r="J57" s="33">
        <v>69</v>
      </c>
      <c r="K57" s="33">
        <v>58</v>
      </c>
      <c r="L57" s="33">
        <v>80</v>
      </c>
      <c r="M57" s="70">
        <v>67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17</v>
      </c>
      <c r="M58" s="74">
        <v>15</v>
      </c>
    </row>
    <row r="59" spans="1:13" ht="19.5" thickBot="1" x14ac:dyDescent="0.3">
      <c r="A59" s="249" t="s">
        <v>8</v>
      </c>
      <c r="B59" s="250"/>
      <c r="C59" s="174">
        <f>+SUM(C50:C58)</f>
        <v>786.8</v>
      </c>
      <c r="D59" s="172">
        <f>+SUM(D50:D58)</f>
        <v>1113</v>
      </c>
      <c r="E59" s="172">
        <f t="shared" ref="E59:L59" si="2">+SUM(E50:E58)</f>
        <v>1063</v>
      </c>
      <c r="F59" s="172">
        <f t="shared" si="2"/>
        <v>991</v>
      </c>
      <c r="G59" s="172">
        <f t="shared" si="2"/>
        <v>1073</v>
      </c>
      <c r="H59" s="172">
        <f t="shared" si="2"/>
        <v>749</v>
      </c>
      <c r="I59" s="172">
        <f t="shared" si="2"/>
        <v>1116</v>
      </c>
      <c r="J59" s="172">
        <f t="shared" si="2"/>
        <v>1315</v>
      </c>
      <c r="K59" s="172">
        <f t="shared" si="2"/>
        <v>1406</v>
      </c>
      <c r="L59" s="172">
        <f t="shared" si="2"/>
        <v>1544</v>
      </c>
      <c r="M59" s="167">
        <f>+SUM(M50:M58)</f>
        <v>1443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256</v>
      </c>
      <c r="H68" s="33">
        <v>175</v>
      </c>
      <c r="I68" s="33">
        <v>286</v>
      </c>
      <c r="J68" s="33">
        <v>325</v>
      </c>
      <c r="K68" s="32">
        <v>371</v>
      </c>
      <c r="L68" s="32">
        <v>385</v>
      </c>
      <c r="M68" s="62">
        <v>383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55</v>
      </c>
      <c r="H69" s="33">
        <v>7</v>
      </c>
      <c r="I69" s="33">
        <v>35</v>
      </c>
      <c r="J69" s="33">
        <v>69</v>
      </c>
      <c r="K69" s="32">
        <v>58</v>
      </c>
      <c r="L69" s="32">
        <v>80</v>
      </c>
      <c r="M69" s="62">
        <v>67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144</v>
      </c>
      <c r="H71" s="33">
        <v>12</v>
      </c>
      <c r="I71" s="33">
        <v>181</v>
      </c>
      <c r="J71" s="33">
        <v>247</v>
      </c>
      <c r="K71" s="32">
        <v>248</v>
      </c>
      <c r="L71" s="32">
        <v>281</v>
      </c>
      <c r="M71" s="62">
        <v>259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618</v>
      </c>
      <c r="H74" s="33">
        <v>555</v>
      </c>
      <c r="I74" s="33">
        <v>614</v>
      </c>
      <c r="J74" s="33">
        <v>674</v>
      </c>
      <c r="K74" s="32">
        <v>729</v>
      </c>
      <c r="L74" s="32">
        <v>798</v>
      </c>
      <c r="M74" s="62">
        <v>734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1073</v>
      </c>
      <c r="H76" s="172">
        <f t="shared" si="3"/>
        <v>749</v>
      </c>
      <c r="I76" s="172">
        <f t="shared" ref="I76:M76" si="4">+SUM(I64:I75)</f>
        <v>1116</v>
      </c>
      <c r="J76" s="172">
        <f t="shared" si="4"/>
        <v>1315</v>
      </c>
      <c r="K76" s="172">
        <f t="shared" si="4"/>
        <v>1406</v>
      </c>
      <c r="L76" s="172">
        <f t="shared" si="4"/>
        <v>1544</v>
      </c>
      <c r="M76" s="173">
        <f t="shared" si="4"/>
        <v>1443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786.80000000000007</v>
      </c>
      <c r="D82" s="84">
        <v>1113</v>
      </c>
      <c r="E82" s="84">
        <v>1063</v>
      </c>
      <c r="F82" s="84">
        <v>991</v>
      </c>
      <c r="G82" s="84">
        <v>1073</v>
      </c>
      <c r="H82" s="85">
        <v>749</v>
      </c>
      <c r="I82" s="85">
        <v>1116</v>
      </c>
      <c r="J82" s="85">
        <v>1315</v>
      </c>
      <c r="K82" s="86">
        <v>1406</v>
      </c>
      <c r="L82" s="86">
        <v>1544</v>
      </c>
      <c r="M82" s="87">
        <v>1443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786.80000000000007</v>
      </c>
      <c r="D87" s="164">
        <f t="shared" ref="D87:H87" si="5">+SUM(D82:D86)</f>
        <v>1113</v>
      </c>
      <c r="E87" s="164">
        <f t="shared" si="5"/>
        <v>1063</v>
      </c>
      <c r="F87" s="164">
        <f t="shared" si="5"/>
        <v>991</v>
      </c>
      <c r="G87" s="164">
        <f t="shared" si="5"/>
        <v>1073</v>
      </c>
      <c r="H87" s="165">
        <f t="shared" si="5"/>
        <v>749</v>
      </c>
      <c r="I87" s="165">
        <f>+SUM(I82:I86)</f>
        <v>1116</v>
      </c>
      <c r="J87" s="165">
        <f>+SUM(J82:J86)</f>
        <v>1315</v>
      </c>
      <c r="K87" s="166">
        <f>+SUM(K82:K86)</f>
        <v>1406</v>
      </c>
      <c r="L87" s="166">
        <f>+SUM(L82:L86)</f>
        <v>1544</v>
      </c>
      <c r="M87" s="167">
        <f>+SUM(M82:M86)</f>
        <v>1443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688.1</v>
      </c>
      <c r="D93" s="91">
        <v>929</v>
      </c>
      <c r="E93" s="91">
        <v>899</v>
      </c>
      <c r="F93" s="91">
        <v>835</v>
      </c>
      <c r="G93" s="91">
        <v>882</v>
      </c>
      <c r="H93" s="92">
        <v>614</v>
      </c>
      <c r="I93" s="92">
        <v>907</v>
      </c>
      <c r="J93" s="86">
        <v>1105</v>
      </c>
      <c r="K93" s="86">
        <v>1202</v>
      </c>
      <c r="L93" s="86">
        <v>1353</v>
      </c>
      <c r="M93" s="87">
        <v>1265</v>
      </c>
    </row>
    <row r="94" spans="1:13" ht="18.75" x14ac:dyDescent="0.25">
      <c r="A94" s="245" t="s">
        <v>35</v>
      </c>
      <c r="B94" s="246"/>
      <c r="C94" s="63">
        <v>98.699999999999989</v>
      </c>
      <c r="D94" s="15">
        <v>184</v>
      </c>
      <c r="E94" s="15">
        <v>164</v>
      </c>
      <c r="F94" s="15">
        <v>156</v>
      </c>
      <c r="G94" s="15">
        <v>191</v>
      </c>
      <c r="H94" s="28">
        <v>135</v>
      </c>
      <c r="I94" s="28">
        <v>209</v>
      </c>
      <c r="J94" s="28">
        <v>210</v>
      </c>
      <c r="K94" s="32">
        <v>204</v>
      </c>
      <c r="L94" s="32">
        <v>191</v>
      </c>
      <c r="M94" s="88">
        <v>178</v>
      </c>
    </row>
    <row r="95" spans="1:13" ht="19.5" thickBot="1" x14ac:dyDescent="0.3">
      <c r="A95" s="249" t="s">
        <v>8</v>
      </c>
      <c r="B95" s="250"/>
      <c r="C95" s="158">
        <f>+SUM(C93:C94)</f>
        <v>786.8</v>
      </c>
      <c r="D95" s="164">
        <f t="shared" ref="D95:M95" si="6">+SUM(D93:D94)</f>
        <v>1113</v>
      </c>
      <c r="E95" s="164">
        <f t="shared" si="6"/>
        <v>1063</v>
      </c>
      <c r="F95" s="164">
        <f t="shared" si="6"/>
        <v>991</v>
      </c>
      <c r="G95" s="164">
        <f t="shared" si="6"/>
        <v>1073</v>
      </c>
      <c r="H95" s="165">
        <f t="shared" si="6"/>
        <v>749</v>
      </c>
      <c r="I95" s="165">
        <f t="shared" si="6"/>
        <v>1116</v>
      </c>
      <c r="J95" s="165">
        <f t="shared" si="6"/>
        <v>1315</v>
      </c>
      <c r="K95" s="166">
        <f t="shared" si="6"/>
        <v>1406</v>
      </c>
      <c r="L95" s="166">
        <f t="shared" si="6"/>
        <v>1544</v>
      </c>
      <c r="M95" s="167">
        <f t="shared" si="6"/>
        <v>1443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0.15521064301552107</v>
      </c>
      <c r="D101" s="209">
        <v>0.17981072555205047</v>
      </c>
      <c r="E101" s="209">
        <v>7.8098471986417659E-2</v>
      </c>
      <c r="F101" s="209">
        <v>4.5649072753209702E-2</v>
      </c>
      <c r="G101" s="210">
        <v>3.2066508313539195E-2</v>
      </c>
    </row>
    <row r="102" spans="1:10" ht="19.5" thickBot="1" x14ac:dyDescent="0.3">
      <c r="A102" s="249" t="s">
        <v>41</v>
      </c>
      <c r="B102" s="250"/>
      <c r="C102" s="162">
        <v>0.15521064301552107</v>
      </c>
      <c r="D102" s="162">
        <v>0.17981072555205047</v>
      </c>
      <c r="E102" s="162">
        <v>7.8098471986417659E-2</v>
      </c>
      <c r="F102" s="162">
        <v>4.5649072753209702E-2</v>
      </c>
      <c r="G102" s="163">
        <v>3.2066508313539195E-2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1348</v>
      </c>
      <c r="D111" s="95">
        <v>1049</v>
      </c>
      <c r="E111" s="96">
        <f t="shared" si="8"/>
        <v>0.77818991097922852</v>
      </c>
      <c r="G111" s="241" t="s">
        <v>4</v>
      </c>
      <c r="H111" s="242"/>
      <c r="I111" s="98">
        <v>9</v>
      </c>
      <c r="J111"/>
    </row>
    <row r="112" spans="1:10" ht="18.75" x14ac:dyDescent="0.25">
      <c r="A112" s="241" t="s">
        <v>5</v>
      </c>
      <c r="B112" s="248"/>
      <c r="C112" s="63">
        <f t="shared" si="7"/>
        <v>64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</v>
      </c>
      <c r="J112"/>
    </row>
    <row r="113" spans="1:10" ht="18.75" x14ac:dyDescent="0.25">
      <c r="A113" s="241" t="s">
        <v>6</v>
      </c>
      <c r="B113" s="248"/>
      <c r="C113" s="63">
        <f t="shared" si="7"/>
        <v>31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3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1443</v>
      </c>
      <c r="D115" s="159">
        <f>+SUM(D109:D114)</f>
        <v>1049</v>
      </c>
      <c r="E115" s="160">
        <f t="shared" si="8"/>
        <v>0.72695772695772698</v>
      </c>
      <c r="G115" s="268" t="s">
        <v>8</v>
      </c>
      <c r="H115" s="269"/>
      <c r="I115" s="161">
        <f>+SUM(I109:I114)</f>
        <v>14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969</v>
      </c>
      <c r="D123" s="243">
        <f>+C123+C124</f>
        <v>1596</v>
      </c>
      <c r="E123" s="103">
        <v>184</v>
      </c>
      <c r="F123" s="243">
        <f>+E123+E124</f>
        <v>270</v>
      </c>
      <c r="G123" s="67">
        <v>150</v>
      </c>
      <c r="H123" s="253">
        <f>+G123+G124</f>
        <v>227</v>
      </c>
    </row>
    <row r="124" spans="1:10" ht="18.75" x14ac:dyDescent="0.25">
      <c r="A124" s="267"/>
      <c r="B124" s="105">
        <v>2</v>
      </c>
      <c r="C124" s="99">
        <v>627</v>
      </c>
      <c r="D124" s="244"/>
      <c r="E124" s="99">
        <v>86</v>
      </c>
      <c r="F124" s="244"/>
      <c r="G124" s="99">
        <v>77</v>
      </c>
      <c r="H124" s="244"/>
    </row>
    <row r="125" spans="1:10" ht="18.75" x14ac:dyDescent="0.25">
      <c r="A125" s="266">
        <v>2017</v>
      </c>
      <c r="B125" s="106">
        <v>1</v>
      </c>
      <c r="C125" s="100">
        <v>1008</v>
      </c>
      <c r="D125" s="254">
        <f>+C125+C126</f>
        <v>1713</v>
      </c>
      <c r="E125" s="100">
        <v>200</v>
      </c>
      <c r="F125" s="254">
        <f>+E125+E126</f>
        <v>309</v>
      </c>
      <c r="G125" s="100">
        <v>217</v>
      </c>
      <c r="H125" s="254">
        <f>+G125+G126</f>
        <v>354</v>
      </c>
    </row>
    <row r="126" spans="1:10" ht="18.75" x14ac:dyDescent="0.25">
      <c r="A126" s="267"/>
      <c r="B126" s="105">
        <v>2</v>
      </c>
      <c r="C126" s="99">
        <v>705</v>
      </c>
      <c r="D126" s="244"/>
      <c r="E126" s="99">
        <v>109</v>
      </c>
      <c r="F126" s="244"/>
      <c r="G126" s="99">
        <v>137</v>
      </c>
      <c r="H126" s="244"/>
    </row>
    <row r="127" spans="1:10" ht="18.75" x14ac:dyDescent="0.25">
      <c r="A127" s="266">
        <v>2018</v>
      </c>
      <c r="B127" s="106">
        <v>1</v>
      </c>
      <c r="C127" s="100">
        <v>1015</v>
      </c>
      <c r="D127" s="254">
        <f>+C127+C128</f>
        <v>2048</v>
      </c>
      <c r="E127" s="100">
        <v>249</v>
      </c>
      <c r="F127" s="254">
        <f>+E127+E128</f>
        <v>477</v>
      </c>
      <c r="G127" s="100">
        <v>235</v>
      </c>
      <c r="H127" s="254">
        <f>+G127+G128</f>
        <v>440</v>
      </c>
    </row>
    <row r="128" spans="1:10" ht="18.75" x14ac:dyDescent="0.25">
      <c r="A128" s="267"/>
      <c r="B128" s="105">
        <v>2</v>
      </c>
      <c r="C128" s="99">
        <v>1033</v>
      </c>
      <c r="D128" s="244"/>
      <c r="E128" s="99">
        <v>228</v>
      </c>
      <c r="F128" s="244"/>
      <c r="G128" s="99">
        <v>205</v>
      </c>
      <c r="H128" s="244"/>
    </row>
    <row r="129" spans="1:28" ht="18.75" x14ac:dyDescent="0.25">
      <c r="A129" s="266">
        <v>2019</v>
      </c>
      <c r="B129" s="106">
        <v>1</v>
      </c>
      <c r="C129" s="100">
        <v>1233</v>
      </c>
      <c r="D129" s="254">
        <f>+C129+C130</f>
        <v>2258</v>
      </c>
      <c r="E129" s="100">
        <v>344</v>
      </c>
      <c r="F129" s="254">
        <f>+E129+E130</f>
        <v>535</v>
      </c>
      <c r="G129" s="100">
        <v>343</v>
      </c>
      <c r="H129" s="254">
        <f>+G129+G130</f>
        <v>561</v>
      </c>
    </row>
    <row r="130" spans="1:28" ht="18.75" x14ac:dyDescent="0.25">
      <c r="A130" s="267"/>
      <c r="B130" s="105">
        <v>2</v>
      </c>
      <c r="C130" s="99">
        <v>1025</v>
      </c>
      <c r="D130" s="244"/>
      <c r="E130" s="99">
        <v>191</v>
      </c>
      <c r="F130" s="244"/>
      <c r="G130" s="99">
        <v>218</v>
      </c>
      <c r="H130" s="244"/>
    </row>
    <row r="131" spans="1:28" ht="18.75" x14ac:dyDescent="0.25">
      <c r="A131" s="266">
        <v>2022</v>
      </c>
      <c r="B131" s="106">
        <v>1</v>
      </c>
      <c r="C131" s="100">
        <v>1152</v>
      </c>
      <c r="D131" s="254">
        <f>+C131+C132</f>
        <v>1985</v>
      </c>
      <c r="E131" s="100">
        <v>286</v>
      </c>
      <c r="F131" s="254">
        <f>+E131+E132</f>
        <v>433</v>
      </c>
      <c r="G131" s="100">
        <v>327</v>
      </c>
      <c r="H131" s="254">
        <f>+G131+G132</f>
        <v>555</v>
      </c>
    </row>
    <row r="132" spans="1:28" ht="18.75" x14ac:dyDescent="0.25">
      <c r="A132" s="267"/>
      <c r="B132" s="105">
        <v>2</v>
      </c>
      <c r="C132" s="99">
        <v>833</v>
      </c>
      <c r="D132" s="244"/>
      <c r="E132" s="99">
        <v>147</v>
      </c>
      <c r="F132" s="244"/>
      <c r="G132" s="99">
        <v>228</v>
      </c>
      <c r="H132" s="244"/>
    </row>
    <row r="133" spans="1:28" ht="18.75" x14ac:dyDescent="0.25">
      <c r="A133" s="266">
        <v>2021</v>
      </c>
      <c r="B133" s="106">
        <v>1</v>
      </c>
      <c r="C133" s="100">
        <v>1381</v>
      </c>
      <c r="D133" s="254">
        <f>+C133+C134</f>
        <v>2312</v>
      </c>
      <c r="E133" s="100">
        <v>236</v>
      </c>
      <c r="F133" s="254">
        <f>+E133+E134</f>
        <v>390</v>
      </c>
      <c r="G133" s="100">
        <v>348</v>
      </c>
      <c r="H133" s="254">
        <f>+G133+G134</f>
        <v>551</v>
      </c>
    </row>
    <row r="134" spans="1:28" ht="18.75" x14ac:dyDescent="0.25">
      <c r="A134" s="267"/>
      <c r="B134" s="105">
        <v>2</v>
      </c>
      <c r="C134" s="99">
        <v>931</v>
      </c>
      <c r="D134" s="244"/>
      <c r="E134" s="99">
        <v>154</v>
      </c>
      <c r="F134" s="244"/>
      <c r="G134" s="99">
        <v>203</v>
      </c>
      <c r="H134" s="244"/>
    </row>
    <row r="135" spans="1:28" ht="18.75" x14ac:dyDescent="0.25">
      <c r="A135" s="303">
        <v>2022</v>
      </c>
      <c r="B135" s="107">
        <v>1</v>
      </c>
      <c r="C135" s="101">
        <v>1118</v>
      </c>
      <c r="D135" s="255">
        <f>+C135+C136</f>
        <v>1953</v>
      </c>
      <c r="E135" s="101">
        <v>205</v>
      </c>
      <c r="F135" s="255">
        <f>+E135+E136</f>
        <v>381</v>
      </c>
      <c r="G135" s="101">
        <v>296</v>
      </c>
      <c r="H135" s="255">
        <f>+G135+G136</f>
        <v>580</v>
      </c>
    </row>
    <row r="136" spans="1:28" ht="19.5" thickBot="1" x14ac:dyDescent="0.3">
      <c r="A136" s="304"/>
      <c r="B136" s="108">
        <v>2</v>
      </c>
      <c r="C136" s="102">
        <v>835</v>
      </c>
      <c r="D136" s="256"/>
      <c r="E136" s="102">
        <v>176</v>
      </c>
      <c r="F136" s="256"/>
      <c r="G136" s="102">
        <v>284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41</v>
      </c>
      <c r="F141" s="110">
        <f t="shared" si="9"/>
        <v>66</v>
      </c>
      <c r="G141" s="110">
        <f t="shared" si="9"/>
        <v>40</v>
      </c>
      <c r="H141" s="110">
        <f t="shared" si="9"/>
        <v>9</v>
      </c>
      <c r="I141" s="111">
        <f t="shared" si="9"/>
        <v>0</v>
      </c>
      <c r="J141" s="297">
        <f>+SUM(B141:I141)</f>
        <v>156</v>
      </c>
      <c r="M141" s="3">
        <v>0</v>
      </c>
      <c r="N141" s="22">
        <v>0</v>
      </c>
      <c r="O141" s="22">
        <v>0</v>
      </c>
      <c r="P141" s="22">
        <v>41</v>
      </c>
      <c r="Q141" s="22">
        <v>66</v>
      </c>
      <c r="R141" s="22">
        <v>40</v>
      </c>
      <c r="S141" s="22">
        <v>9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0.26282051282051283</v>
      </c>
      <c r="F142" s="113">
        <f>+IF($J$141=0,"",(F141/$J$141))</f>
        <v>0.42307692307692307</v>
      </c>
      <c r="G142" s="113">
        <f t="shared" si="10"/>
        <v>0.25641025641025639</v>
      </c>
      <c r="H142" s="113">
        <f t="shared" si="10"/>
        <v>5.7692307692307696E-2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29</v>
      </c>
      <c r="Q142" s="22">
        <v>37</v>
      </c>
      <c r="R142" s="22">
        <v>50</v>
      </c>
      <c r="S142" s="22">
        <v>9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29</v>
      </c>
      <c r="F143" s="116">
        <f t="shared" si="11"/>
        <v>37</v>
      </c>
      <c r="G143" s="116">
        <f t="shared" si="11"/>
        <v>50</v>
      </c>
      <c r="H143" s="116">
        <f t="shared" si="11"/>
        <v>9</v>
      </c>
      <c r="I143" s="117">
        <f t="shared" si="11"/>
        <v>0</v>
      </c>
      <c r="J143" s="235">
        <f>+SUM(B143:I143)</f>
        <v>125</v>
      </c>
      <c r="M143" s="3">
        <v>0</v>
      </c>
      <c r="N143" s="22">
        <v>0</v>
      </c>
      <c r="O143" s="22">
        <v>14</v>
      </c>
      <c r="P143" s="22">
        <v>40</v>
      </c>
      <c r="Q143" s="22">
        <v>47</v>
      </c>
      <c r="R143" s="22">
        <v>50</v>
      </c>
      <c r="S143" s="22">
        <v>11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0.23200000000000001</v>
      </c>
      <c r="F144" s="119">
        <f t="shared" si="12"/>
        <v>0.29599999999999999</v>
      </c>
      <c r="G144" s="119">
        <f t="shared" si="12"/>
        <v>0.4</v>
      </c>
      <c r="H144" s="119">
        <f t="shared" si="12"/>
        <v>7.1999999999999995E-2</v>
      </c>
      <c r="I144" s="120">
        <f t="shared" si="12"/>
        <v>0</v>
      </c>
      <c r="J144" s="236"/>
      <c r="M144" s="3">
        <v>0</v>
      </c>
      <c r="N144" s="3">
        <v>0</v>
      </c>
      <c r="O144" s="3">
        <v>11</v>
      </c>
      <c r="P144" s="3">
        <v>30</v>
      </c>
      <c r="Q144" s="3">
        <v>35</v>
      </c>
      <c r="R144" s="3">
        <v>40</v>
      </c>
      <c r="S144" s="3">
        <v>6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14</v>
      </c>
      <c r="E145" s="116">
        <f t="shared" si="13"/>
        <v>40</v>
      </c>
      <c r="F145" s="116">
        <f t="shared" si="13"/>
        <v>47</v>
      </c>
      <c r="G145" s="116">
        <f t="shared" si="13"/>
        <v>50</v>
      </c>
      <c r="H145" s="116">
        <f t="shared" si="13"/>
        <v>11</v>
      </c>
      <c r="I145" s="117">
        <f t="shared" si="13"/>
        <v>0</v>
      </c>
      <c r="J145" s="235">
        <f>+SUM(B145:I145)</f>
        <v>162</v>
      </c>
      <c r="M145" s="3">
        <v>0</v>
      </c>
      <c r="N145" s="3">
        <v>0</v>
      </c>
      <c r="O145" s="3">
        <v>0</v>
      </c>
      <c r="P145" s="3">
        <v>52</v>
      </c>
      <c r="Q145" s="3">
        <v>50</v>
      </c>
      <c r="R145" s="3">
        <v>59</v>
      </c>
      <c r="S145" s="3">
        <v>9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8.6419753086419748E-2</v>
      </c>
      <c r="E146" s="119">
        <f t="shared" si="14"/>
        <v>0.24691358024691357</v>
      </c>
      <c r="F146" s="119">
        <f t="shared" si="14"/>
        <v>0.29012345679012347</v>
      </c>
      <c r="G146" s="119">
        <f t="shared" si="14"/>
        <v>0.30864197530864196</v>
      </c>
      <c r="H146" s="119">
        <f t="shared" si="14"/>
        <v>6.7901234567901231E-2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44</v>
      </c>
      <c r="Q146" s="3">
        <v>47</v>
      </c>
      <c r="R146" s="3">
        <v>81</v>
      </c>
      <c r="S146" s="3">
        <v>14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11</v>
      </c>
      <c r="E147" s="116">
        <f t="shared" si="15"/>
        <v>30</v>
      </c>
      <c r="F147" s="116">
        <f t="shared" si="15"/>
        <v>35</v>
      </c>
      <c r="G147" s="116">
        <f t="shared" si="15"/>
        <v>40</v>
      </c>
      <c r="H147" s="116">
        <f t="shared" si="15"/>
        <v>6</v>
      </c>
      <c r="I147" s="117">
        <f t="shared" si="15"/>
        <v>0</v>
      </c>
      <c r="J147" s="235">
        <f>+SUM(B147:I147)</f>
        <v>122</v>
      </c>
      <c r="M147" s="3">
        <v>0</v>
      </c>
      <c r="N147" s="3">
        <v>0</v>
      </c>
      <c r="O147" s="3">
        <v>1</v>
      </c>
      <c r="P147" s="3">
        <v>43</v>
      </c>
      <c r="Q147" s="3">
        <v>42</v>
      </c>
      <c r="R147" s="3">
        <v>68</v>
      </c>
      <c r="S147" s="3">
        <v>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9.0163934426229511E-2</v>
      </c>
      <c r="E148" s="119">
        <f t="shared" si="16"/>
        <v>0.24590163934426229</v>
      </c>
      <c r="F148" s="119">
        <f t="shared" si="16"/>
        <v>0.28688524590163933</v>
      </c>
      <c r="G148" s="119">
        <f t="shared" si="16"/>
        <v>0.32786885245901637</v>
      </c>
      <c r="H148" s="119">
        <f t="shared" si="16"/>
        <v>4.9180327868852458E-2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52</v>
      </c>
      <c r="F149" s="116">
        <f t="shared" si="17"/>
        <v>50</v>
      </c>
      <c r="G149" s="116">
        <f t="shared" si="17"/>
        <v>59</v>
      </c>
      <c r="H149" s="116">
        <f t="shared" si="17"/>
        <v>9</v>
      </c>
      <c r="I149" s="117">
        <f t="shared" si="17"/>
        <v>0</v>
      </c>
      <c r="J149" s="235">
        <f>+SUM(B149:I149)</f>
        <v>170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0.30588235294117649</v>
      </c>
      <c r="F150" s="119">
        <f t="shared" si="18"/>
        <v>0.29411764705882354</v>
      </c>
      <c r="G150" s="119">
        <f t="shared" si="18"/>
        <v>0.34705882352941175</v>
      </c>
      <c r="H150" s="119">
        <f t="shared" si="18"/>
        <v>5.2941176470588235E-2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44</v>
      </c>
      <c r="F151" s="116">
        <f t="shared" si="19"/>
        <v>47</v>
      </c>
      <c r="G151" s="116">
        <f t="shared" si="19"/>
        <v>81</v>
      </c>
      <c r="H151" s="116">
        <f t="shared" si="19"/>
        <v>14</v>
      </c>
      <c r="I151" s="117">
        <f t="shared" si="19"/>
        <v>0</v>
      </c>
      <c r="J151" s="235">
        <f>+SUM(B151:I151)</f>
        <v>186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0.23655913978494625</v>
      </c>
      <c r="F152" s="119">
        <f t="shared" si="20"/>
        <v>0.25268817204301075</v>
      </c>
      <c r="G152" s="119">
        <f t="shared" si="20"/>
        <v>0.43548387096774194</v>
      </c>
      <c r="H152" s="119">
        <f t="shared" si="20"/>
        <v>7.5268817204301078E-2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1</v>
      </c>
      <c r="E153" s="122">
        <f t="shared" si="21"/>
        <v>43</v>
      </c>
      <c r="F153" s="122">
        <f t="shared" si="21"/>
        <v>42</v>
      </c>
      <c r="G153" s="122">
        <f t="shared" si="21"/>
        <v>68</v>
      </c>
      <c r="H153" s="122">
        <f t="shared" si="21"/>
        <v>7</v>
      </c>
      <c r="I153" s="123">
        <f t="shared" si="21"/>
        <v>0</v>
      </c>
      <c r="J153" s="259">
        <f>+SUM(B153:I153)</f>
        <v>161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6.2111801242236021E-3</v>
      </c>
      <c r="E154" s="125">
        <f t="shared" si="22"/>
        <v>0.26708074534161491</v>
      </c>
      <c r="F154" s="125">
        <f t="shared" si="22"/>
        <v>0.2608695652173913</v>
      </c>
      <c r="G154" s="125">
        <f t="shared" si="22"/>
        <v>0.42236024844720499</v>
      </c>
      <c r="H154" s="125">
        <f t="shared" si="22"/>
        <v>4.3478260869565216E-2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56</v>
      </c>
      <c r="C159" s="83">
        <f t="shared" ref="C159:E159" si="23">+N159</f>
        <v>0</v>
      </c>
      <c r="D159" s="83">
        <f t="shared" si="23"/>
        <v>43</v>
      </c>
      <c r="E159" s="110">
        <f t="shared" si="23"/>
        <v>57</v>
      </c>
      <c r="F159" s="297">
        <f>+SUM(B159:E159)</f>
        <v>156</v>
      </c>
      <c r="G159" s="83">
        <f>Q159</f>
        <v>39</v>
      </c>
      <c r="H159" s="110">
        <f>R159</f>
        <v>117</v>
      </c>
      <c r="I159" s="297">
        <f>+SUM(G159:H159)</f>
        <v>156</v>
      </c>
      <c r="J159" s="34"/>
      <c r="M159" s="3">
        <v>56</v>
      </c>
      <c r="N159" s="3">
        <v>0</v>
      </c>
      <c r="O159" s="3">
        <v>43</v>
      </c>
      <c r="P159" s="3">
        <v>57</v>
      </c>
      <c r="Q159" s="3">
        <v>39</v>
      </c>
      <c r="R159" s="3">
        <v>117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0.35897435897435898</v>
      </c>
      <c r="C160" s="30">
        <f t="shared" ref="C160:E160" si="24">+IF($F$159=0,"",(C159/$F$159))</f>
        <v>0</v>
      </c>
      <c r="D160" s="30">
        <f t="shared" si="24"/>
        <v>0.27564102564102566</v>
      </c>
      <c r="E160" s="113">
        <f t="shared" si="24"/>
        <v>0.36538461538461536</v>
      </c>
      <c r="F160" s="298"/>
      <c r="G160" s="30">
        <f>+IF($I$159=0,"",(G159/$I$159))</f>
        <v>0.25</v>
      </c>
      <c r="H160" s="113">
        <f>+IF($I$159=0,"",(H159/$I$159))</f>
        <v>0.75</v>
      </c>
      <c r="I160" s="298"/>
      <c r="J160" s="34"/>
      <c r="M160" s="3">
        <v>47</v>
      </c>
      <c r="N160" s="3">
        <v>6</v>
      </c>
      <c r="O160" s="3">
        <v>72</v>
      </c>
      <c r="P160" s="3">
        <v>0</v>
      </c>
      <c r="Q160" s="3">
        <v>29</v>
      </c>
      <c r="R160" s="3">
        <v>96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47</v>
      </c>
      <c r="C161" s="25">
        <f t="shared" ref="C161:E161" si="25">+N160</f>
        <v>6</v>
      </c>
      <c r="D161" s="25">
        <f t="shared" si="25"/>
        <v>72</v>
      </c>
      <c r="E161" s="116">
        <f t="shared" si="25"/>
        <v>0</v>
      </c>
      <c r="F161" s="235">
        <f>+SUM(B161:E161)</f>
        <v>125</v>
      </c>
      <c r="G161" s="25">
        <f>Q160</f>
        <v>29</v>
      </c>
      <c r="H161" s="116">
        <f>R160</f>
        <v>96</v>
      </c>
      <c r="I161" s="235">
        <f>+SUM(G161:H161)</f>
        <v>125</v>
      </c>
      <c r="J161" s="34"/>
      <c r="M161" s="3">
        <v>59</v>
      </c>
      <c r="N161" s="3">
        <v>5</v>
      </c>
      <c r="O161" s="3">
        <v>92</v>
      </c>
      <c r="P161" s="3">
        <v>6</v>
      </c>
      <c r="Q161" s="3">
        <v>32</v>
      </c>
      <c r="R161" s="3">
        <v>130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0.376</v>
      </c>
      <c r="C162" s="29">
        <f t="shared" ref="C162:E162" si="26">+IF($F$161=0,"",(C161/$F$161))</f>
        <v>4.8000000000000001E-2</v>
      </c>
      <c r="D162" s="29">
        <f t="shared" si="26"/>
        <v>0.57599999999999996</v>
      </c>
      <c r="E162" s="119">
        <f t="shared" si="26"/>
        <v>0</v>
      </c>
      <c r="F162" s="236"/>
      <c r="G162" s="29">
        <f>+IF($I$161=0,"",(G161/$I$161))</f>
        <v>0.23200000000000001</v>
      </c>
      <c r="H162" s="119">
        <f>+IF($I$161=0,"",(H161/$I$161))</f>
        <v>0.76800000000000002</v>
      </c>
      <c r="I162" s="236"/>
      <c r="J162" s="34"/>
      <c r="M162" s="3">
        <v>31</v>
      </c>
      <c r="N162" s="3">
        <v>6</v>
      </c>
      <c r="O162" s="3">
        <v>85</v>
      </c>
      <c r="P162" s="3">
        <v>0</v>
      </c>
      <c r="Q162" s="3">
        <v>24</v>
      </c>
      <c r="R162" s="3">
        <v>98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59</v>
      </c>
      <c r="C163" s="25">
        <f t="shared" ref="C163:E163" si="27">+N161</f>
        <v>5</v>
      </c>
      <c r="D163" s="25">
        <f t="shared" si="27"/>
        <v>92</v>
      </c>
      <c r="E163" s="116">
        <f t="shared" si="27"/>
        <v>6</v>
      </c>
      <c r="F163" s="235">
        <f>+SUM(B163:E163)</f>
        <v>162</v>
      </c>
      <c r="G163" s="25">
        <f>Q161</f>
        <v>32</v>
      </c>
      <c r="H163" s="116">
        <f>R161</f>
        <v>130</v>
      </c>
      <c r="I163" s="235">
        <f>+SUM(G163:H163)</f>
        <v>162</v>
      </c>
      <c r="J163" s="34"/>
      <c r="M163" s="3">
        <v>46</v>
      </c>
      <c r="N163" s="3">
        <v>2</v>
      </c>
      <c r="O163" s="3">
        <v>122</v>
      </c>
      <c r="P163" s="3">
        <v>0</v>
      </c>
      <c r="Q163" s="3">
        <v>43</v>
      </c>
      <c r="R163" s="3">
        <v>127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0.36419753086419754</v>
      </c>
      <c r="C164" s="29">
        <f t="shared" ref="C164:E164" si="28">+IF($F$163=0,"",(C163/$F$163))</f>
        <v>3.0864197530864196E-2</v>
      </c>
      <c r="D164" s="29">
        <f t="shared" si="28"/>
        <v>0.5679012345679012</v>
      </c>
      <c r="E164" s="119">
        <f t="shared" si="28"/>
        <v>3.7037037037037035E-2</v>
      </c>
      <c r="F164" s="236"/>
      <c r="G164" s="29">
        <f>+IF($I$163=0,"",(G163/$I$163))</f>
        <v>0.19753086419753085</v>
      </c>
      <c r="H164" s="119">
        <f>+IF($I$163=0,"",(H163/$I$163))</f>
        <v>0.80246913580246915</v>
      </c>
      <c r="I164" s="236"/>
      <c r="J164" s="34"/>
      <c r="M164" s="3">
        <v>60</v>
      </c>
      <c r="N164" s="3">
        <v>2</v>
      </c>
      <c r="O164" s="3">
        <v>124</v>
      </c>
      <c r="P164" s="3">
        <v>0</v>
      </c>
      <c r="Q164" s="3">
        <v>51</v>
      </c>
      <c r="R164" s="3">
        <v>135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31</v>
      </c>
      <c r="C165" s="19">
        <f t="shared" ref="C165:E165" si="29">+N162</f>
        <v>6</v>
      </c>
      <c r="D165" s="19">
        <f t="shared" si="29"/>
        <v>85</v>
      </c>
      <c r="E165" s="122">
        <f t="shared" si="29"/>
        <v>0</v>
      </c>
      <c r="F165" s="235">
        <f>+SUM(B165:E165)</f>
        <v>122</v>
      </c>
      <c r="G165" s="25">
        <f>Q162</f>
        <v>24</v>
      </c>
      <c r="H165" s="116">
        <f>R162</f>
        <v>98</v>
      </c>
      <c r="I165" s="235">
        <f>+SUM(G165:H165)</f>
        <v>122</v>
      </c>
      <c r="J165" s="34"/>
      <c r="M165" s="3">
        <v>47</v>
      </c>
      <c r="N165" s="3">
        <v>2</v>
      </c>
      <c r="O165" s="3">
        <v>112</v>
      </c>
      <c r="P165" s="3">
        <v>0</v>
      </c>
      <c r="Q165" s="3">
        <v>48</v>
      </c>
      <c r="R165" s="3">
        <v>113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0.25409836065573771</v>
      </c>
      <c r="C166" s="29">
        <f>+IF($F$165=0,"",(C165/$F$165))</f>
        <v>4.9180327868852458E-2</v>
      </c>
      <c r="D166" s="29">
        <f t="shared" ref="D166:E166" si="30">+IF($F$165=0,"",(D165/$F$165))</f>
        <v>0.69672131147540983</v>
      </c>
      <c r="E166" s="119">
        <f t="shared" si="30"/>
        <v>0</v>
      </c>
      <c r="F166" s="236"/>
      <c r="G166" s="29">
        <f>+IF($I$165=0,"",(G165/$I$165))</f>
        <v>0.19672131147540983</v>
      </c>
      <c r="H166" s="119">
        <f>+IF($I$165=0,"",(H165/$I$165))</f>
        <v>0.80327868852459017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46</v>
      </c>
      <c r="C167" s="19">
        <f t="shared" ref="C167:E167" si="31">+N163</f>
        <v>2</v>
      </c>
      <c r="D167" s="19">
        <f t="shared" si="31"/>
        <v>122</v>
      </c>
      <c r="E167" s="122">
        <f t="shared" si="31"/>
        <v>0</v>
      </c>
      <c r="F167" s="235">
        <f>+SUM(B167:E167)</f>
        <v>170</v>
      </c>
      <c r="G167" s="25">
        <f>Q163</f>
        <v>43</v>
      </c>
      <c r="H167" s="116">
        <f>R163</f>
        <v>127</v>
      </c>
      <c r="I167" s="235">
        <f>+SUM(G167:H167)</f>
        <v>170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0.27058823529411763</v>
      </c>
      <c r="C168" s="29">
        <f>+IF($F$167=0,"",(C167/$F$167))</f>
        <v>1.1764705882352941E-2</v>
      </c>
      <c r="D168" s="29">
        <f>+IF($F$167=0,"",(D167/$F$167))</f>
        <v>0.71764705882352942</v>
      </c>
      <c r="E168" s="119">
        <f>+IF($F$167=0,"",(E167/$F$167))</f>
        <v>0</v>
      </c>
      <c r="F168" s="236"/>
      <c r="G168" s="29">
        <f>+IF($I$167=0,"",(G167/$I$167))</f>
        <v>0.25294117647058822</v>
      </c>
      <c r="H168" s="119">
        <f>+IF($I$167=0,"",(H167/$I$167))</f>
        <v>0.74705882352941178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60</v>
      </c>
      <c r="C169" s="19">
        <f t="shared" ref="C169:E169" si="32">+N164</f>
        <v>2</v>
      </c>
      <c r="D169" s="19">
        <f t="shared" si="32"/>
        <v>124</v>
      </c>
      <c r="E169" s="122">
        <f t="shared" si="32"/>
        <v>0</v>
      </c>
      <c r="F169" s="235">
        <f>+SUM(B169:E169)</f>
        <v>186</v>
      </c>
      <c r="G169" s="25">
        <f>Q164</f>
        <v>51</v>
      </c>
      <c r="H169" s="116">
        <f>R164</f>
        <v>135</v>
      </c>
      <c r="I169" s="277">
        <f>+SUM(G169:H169)</f>
        <v>186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0.32258064516129031</v>
      </c>
      <c r="C170" s="29">
        <f>+IF($F$169=0,"",(C169/$F$169))</f>
        <v>1.0752688172043012E-2</v>
      </c>
      <c r="D170" s="29">
        <f>+IF($F$169=0,"",(D169/$F$169))</f>
        <v>0.66666666666666663</v>
      </c>
      <c r="E170" s="119">
        <f>+IF($F$169=0,"",(E169/$F$169))</f>
        <v>0</v>
      </c>
      <c r="F170" s="236"/>
      <c r="G170" s="29">
        <f>+IF($I$169=0,"",(G169/$I$169))</f>
        <v>0.27419354838709675</v>
      </c>
      <c r="H170" s="119">
        <f>+IF($I$169=0,"",(H169/$I$169))</f>
        <v>0.72580645161290325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47</v>
      </c>
      <c r="C171" s="19">
        <f t="shared" ref="C171:E171" si="33">+N165</f>
        <v>2</v>
      </c>
      <c r="D171" s="19">
        <f t="shared" si="33"/>
        <v>112</v>
      </c>
      <c r="E171" s="122">
        <f t="shared" si="33"/>
        <v>0</v>
      </c>
      <c r="F171" s="259">
        <f>+SUM(B171:E171)</f>
        <v>161</v>
      </c>
      <c r="G171" s="19">
        <f>Q165</f>
        <v>48</v>
      </c>
      <c r="H171" s="122">
        <f>R165</f>
        <v>113</v>
      </c>
      <c r="I171" s="259">
        <f>+SUM(G171:H171)</f>
        <v>161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0.29192546583850931</v>
      </c>
      <c r="C172" s="127">
        <f t="shared" ref="C172:E172" si="34">+IF($F$171=0,"",(C171/$F$171))</f>
        <v>1.2422360248447204E-2</v>
      </c>
      <c r="D172" s="127">
        <f t="shared" si="34"/>
        <v>0.69565217391304346</v>
      </c>
      <c r="E172" s="125">
        <f t="shared" si="34"/>
        <v>0</v>
      </c>
      <c r="F172" s="260"/>
      <c r="G172" s="127">
        <f>+IF($I$171=0,"",(G171/$I$171))</f>
        <v>0.29813664596273293</v>
      </c>
      <c r="H172" s="125">
        <f>+IF($I$171=0,"",(H171/$I$171))</f>
        <v>0.70186335403726707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91</v>
      </c>
      <c r="C178" s="19">
        <f t="shared" ref="C178:G178" si="35">+N178</f>
        <v>6</v>
      </c>
      <c r="D178" s="19">
        <f t="shared" si="35"/>
        <v>59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156</v>
      </c>
      <c r="I178" s="21"/>
      <c r="J178" s="21"/>
      <c r="K178" s="3"/>
      <c r="L178" s="3"/>
      <c r="M178" s="3">
        <v>91</v>
      </c>
      <c r="N178" s="3">
        <v>6</v>
      </c>
      <c r="O178" s="43">
        <v>59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0.58333333333333337</v>
      </c>
      <c r="C179" s="30">
        <f t="shared" ref="C179:G179" si="36">+IF($H$178=0,"",(C178/$H$178))</f>
        <v>3.8461538461538464E-2</v>
      </c>
      <c r="D179" s="30">
        <f t="shared" si="36"/>
        <v>0.37820512820512819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61</v>
      </c>
      <c r="N179" s="3">
        <v>8</v>
      </c>
      <c r="O179" s="43">
        <v>38</v>
      </c>
      <c r="P179" s="43">
        <v>16</v>
      </c>
      <c r="Q179" s="43">
        <v>2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61</v>
      </c>
      <c r="C180" s="25">
        <f t="shared" ref="C180:G180" si="37">+N179</f>
        <v>8</v>
      </c>
      <c r="D180" s="25">
        <f t="shared" si="37"/>
        <v>38</v>
      </c>
      <c r="E180" s="25">
        <f t="shared" si="37"/>
        <v>16</v>
      </c>
      <c r="F180" s="25">
        <f t="shared" si="37"/>
        <v>2</v>
      </c>
      <c r="G180" s="116">
        <f t="shared" si="37"/>
        <v>0</v>
      </c>
      <c r="H180" s="235">
        <f>+SUM(B180:G180)</f>
        <v>125</v>
      </c>
      <c r="I180" s="20"/>
      <c r="J180" s="20"/>
      <c r="K180" s="3"/>
      <c r="L180" s="3"/>
      <c r="M180" s="3">
        <v>87</v>
      </c>
      <c r="N180" s="3">
        <v>2</v>
      </c>
      <c r="O180" s="43">
        <v>50</v>
      </c>
      <c r="P180" s="43">
        <v>16</v>
      </c>
      <c r="Q180" s="43">
        <v>1</v>
      </c>
      <c r="R180" s="43">
        <v>6</v>
      </c>
    </row>
    <row r="181" spans="1:18" s="43" customFormat="1" ht="18.75" x14ac:dyDescent="0.25">
      <c r="A181" s="278"/>
      <c r="B181" s="132">
        <f>+IF($H$180=0,"",(B180/$H$180))</f>
        <v>0.48799999999999999</v>
      </c>
      <c r="C181" s="29">
        <f t="shared" ref="C181:G181" si="38">+IF($H$180=0,"",(C180/$H$180))</f>
        <v>6.4000000000000001E-2</v>
      </c>
      <c r="D181" s="29">
        <f t="shared" si="38"/>
        <v>0.30399999999999999</v>
      </c>
      <c r="E181" s="29">
        <f t="shared" si="38"/>
        <v>0.128</v>
      </c>
      <c r="F181" s="29">
        <f t="shared" si="38"/>
        <v>1.6E-2</v>
      </c>
      <c r="G181" s="119">
        <f t="shared" si="38"/>
        <v>0</v>
      </c>
      <c r="H181" s="236"/>
      <c r="I181" s="20"/>
      <c r="J181" s="20"/>
      <c r="K181" s="3"/>
      <c r="L181" s="3"/>
      <c r="M181" s="3">
        <v>76</v>
      </c>
      <c r="N181" s="3">
        <v>5</v>
      </c>
      <c r="O181" s="43">
        <v>28</v>
      </c>
      <c r="P181" s="43">
        <v>13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87</v>
      </c>
      <c r="C182" s="25">
        <f t="shared" ref="C182:G182" si="39">+N180</f>
        <v>2</v>
      </c>
      <c r="D182" s="25">
        <f t="shared" si="39"/>
        <v>50</v>
      </c>
      <c r="E182" s="25">
        <f t="shared" si="39"/>
        <v>16</v>
      </c>
      <c r="F182" s="25">
        <f t="shared" si="39"/>
        <v>1</v>
      </c>
      <c r="G182" s="116">
        <f t="shared" si="39"/>
        <v>6</v>
      </c>
      <c r="H182" s="235">
        <f>+SUM(B182:G182)</f>
        <v>162</v>
      </c>
      <c r="I182" s="20"/>
      <c r="J182" s="20"/>
      <c r="K182" s="3"/>
      <c r="L182" s="3"/>
      <c r="M182" s="3">
        <v>88</v>
      </c>
      <c r="N182" s="3">
        <v>0</v>
      </c>
      <c r="O182" s="43">
        <v>50</v>
      </c>
      <c r="P182" s="43">
        <v>32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0.53703703703703709</v>
      </c>
      <c r="C183" s="29">
        <f t="shared" ref="C183:G183" si="40">+IF($H$182=0,"",(C182/$H$182))</f>
        <v>1.2345679012345678E-2</v>
      </c>
      <c r="D183" s="29">
        <f t="shared" si="40"/>
        <v>0.30864197530864196</v>
      </c>
      <c r="E183" s="29">
        <f t="shared" si="40"/>
        <v>9.8765432098765427E-2</v>
      </c>
      <c r="F183" s="29">
        <f t="shared" si="40"/>
        <v>6.1728395061728392E-3</v>
      </c>
      <c r="G183" s="119">
        <f t="shared" si="40"/>
        <v>3.7037037037037035E-2</v>
      </c>
      <c r="H183" s="236"/>
      <c r="I183" s="20"/>
      <c r="J183" s="20"/>
      <c r="K183" s="20"/>
      <c r="L183" s="20"/>
      <c r="M183" s="3">
        <v>95</v>
      </c>
      <c r="N183" s="3">
        <v>0</v>
      </c>
      <c r="O183" s="43">
        <v>63</v>
      </c>
      <c r="P183" s="43">
        <v>28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76</v>
      </c>
      <c r="C184" s="25">
        <f t="shared" ref="C184:G184" si="41">+N181</f>
        <v>5</v>
      </c>
      <c r="D184" s="25">
        <f t="shared" si="41"/>
        <v>28</v>
      </c>
      <c r="E184" s="25">
        <f t="shared" si="41"/>
        <v>13</v>
      </c>
      <c r="F184" s="25">
        <f t="shared" si="41"/>
        <v>0</v>
      </c>
      <c r="G184" s="116">
        <f t="shared" si="41"/>
        <v>0</v>
      </c>
      <c r="H184" s="235">
        <f>+SUM(B184:G184)</f>
        <v>122</v>
      </c>
      <c r="I184" s="20"/>
      <c r="J184" s="20"/>
      <c r="K184" s="20"/>
      <c r="L184" s="20"/>
      <c r="M184" s="3">
        <v>81</v>
      </c>
      <c r="N184" s="3">
        <v>0</v>
      </c>
      <c r="O184" s="43">
        <v>49</v>
      </c>
      <c r="P184" s="43">
        <v>31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0.62295081967213117</v>
      </c>
      <c r="C185" s="29">
        <f t="shared" ref="C185:G185" si="42">+IF($H$184=0,"",(C184/$H$184))</f>
        <v>4.0983606557377046E-2</v>
      </c>
      <c r="D185" s="29">
        <f t="shared" si="42"/>
        <v>0.22950819672131148</v>
      </c>
      <c r="E185" s="29">
        <f t="shared" si="42"/>
        <v>0.10655737704918032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88</v>
      </c>
      <c r="C186" s="25">
        <f t="shared" ref="C186:G186" si="43">N182</f>
        <v>0</v>
      </c>
      <c r="D186" s="25">
        <f t="shared" si="43"/>
        <v>50</v>
      </c>
      <c r="E186" s="25">
        <f t="shared" si="43"/>
        <v>32</v>
      </c>
      <c r="F186" s="25">
        <f t="shared" si="43"/>
        <v>0</v>
      </c>
      <c r="G186" s="116">
        <f t="shared" si="43"/>
        <v>0</v>
      </c>
      <c r="H186" s="235">
        <f>+SUM(B186:G186)</f>
        <v>170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0.51764705882352946</v>
      </c>
      <c r="C187" s="29">
        <f t="shared" si="44"/>
        <v>0</v>
      </c>
      <c r="D187" s="29">
        <f t="shared" si="44"/>
        <v>0.29411764705882354</v>
      </c>
      <c r="E187" s="29">
        <f t="shared" si="44"/>
        <v>0.18823529411764706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95</v>
      </c>
      <c r="C188" s="25">
        <f t="shared" ref="C188:G188" si="45">N183</f>
        <v>0</v>
      </c>
      <c r="D188" s="25">
        <f t="shared" si="45"/>
        <v>63</v>
      </c>
      <c r="E188" s="25">
        <f t="shared" si="45"/>
        <v>28</v>
      </c>
      <c r="F188" s="25">
        <f t="shared" si="45"/>
        <v>0</v>
      </c>
      <c r="G188" s="116">
        <f t="shared" si="45"/>
        <v>0</v>
      </c>
      <c r="H188" s="235">
        <f>+SUM(B188:G188)</f>
        <v>186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0.510752688172043</v>
      </c>
      <c r="C189" s="29">
        <f t="shared" si="46"/>
        <v>0</v>
      </c>
      <c r="D189" s="29">
        <f t="shared" si="46"/>
        <v>0.33870967741935482</v>
      </c>
      <c r="E189" s="29">
        <f t="shared" si="46"/>
        <v>0.15053763440860216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81</v>
      </c>
      <c r="C190" s="25">
        <f t="shared" ref="C190:G190" si="47">N184</f>
        <v>0</v>
      </c>
      <c r="D190" s="25">
        <f t="shared" si="47"/>
        <v>49</v>
      </c>
      <c r="E190" s="25">
        <f t="shared" si="47"/>
        <v>31</v>
      </c>
      <c r="F190" s="25">
        <f t="shared" si="47"/>
        <v>0</v>
      </c>
      <c r="G190" s="116">
        <f t="shared" si="47"/>
        <v>0</v>
      </c>
      <c r="H190" s="235">
        <f>+SUM(B190:G190)</f>
        <v>161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0.50310559006211175</v>
      </c>
      <c r="C191" s="127">
        <f>+IF($H$190=0,"",(C190/$H$190))</f>
        <v>0</v>
      </c>
      <c r="D191" s="127">
        <f t="shared" ref="D191:G191" si="48">+IF($H$190=0,"",(D190/$H$190))</f>
        <v>0.30434782608695654</v>
      </c>
      <c r="E191" s="127">
        <f t="shared" si="48"/>
        <v>0.19254658385093168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61</v>
      </c>
      <c r="D198" s="15">
        <v>0</v>
      </c>
      <c r="E198" s="15">
        <v>0</v>
      </c>
      <c r="F198" s="15">
        <v>69</v>
      </c>
      <c r="G198" s="15">
        <v>14</v>
      </c>
      <c r="H198" s="28">
        <v>31</v>
      </c>
      <c r="I198" s="28">
        <v>218</v>
      </c>
      <c r="J198" s="33">
        <v>224</v>
      </c>
      <c r="K198" s="33">
        <v>296</v>
      </c>
      <c r="L198" s="33">
        <v>29</v>
      </c>
      <c r="M198" s="70">
        <v>85</v>
      </c>
      <c r="AK198" s="1"/>
    </row>
    <row r="199" spans="1:37" ht="18.75" x14ac:dyDescent="0.25">
      <c r="A199" s="233" t="s">
        <v>5</v>
      </c>
      <c r="B199" s="234"/>
      <c r="C199" s="69">
        <v>23</v>
      </c>
      <c r="D199" s="15">
        <v>0</v>
      </c>
      <c r="E199" s="15">
        <v>0</v>
      </c>
      <c r="F199" s="15">
        <v>37</v>
      </c>
      <c r="G199" s="15">
        <v>41</v>
      </c>
      <c r="H199" s="28">
        <v>2</v>
      </c>
      <c r="I199" s="28">
        <v>87</v>
      </c>
      <c r="J199" s="33">
        <v>106</v>
      </c>
      <c r="K199" s="33">
        <v>52</v>
      </c>
      <c r="L199" s="33">
        <v>89</v>
      </c>
      <c r="M199" s="70">
        <v>58</v>
      </c>
      <c r="AK199" s="1"/>
    </row>
    <row r="200" spans="1:37" ht="18.75" x14ac:dyDescent="0.25">
      <c r="A200" s="233" t="s">
        <v>6</v>
      </c>
      <c r="B200" s="234"/>
      <c r="C200" s="69">
        <v>1</v>
      </c>
      <c r="D200" s="15">
        <v>0</v>
      </c>
      <c r="E200" s="15">
        <v>0</v>
      </c>
      <c r="F200" s="15">
        <v>15</v>
      </c>
      <c r="G200" s="15">
        <v>5</v>
      </c>
      <c r="H200" s="28">
        <v>42</v>
      </c>
      <c r="I200" s="28">
        <v>8</v>
      </c>
      <c r="J200" s="33">
        <v>15</v>
      </c>
      <c r="K200" s="33">
        <v>12</v>
      </c>
      <c r="L200" s="33">
        <v>1</v>
      </c>
      <c r="M200" s="70">
        <v>2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85</v>
      </c>
      <c r="D202" s="158">
        <f t="shared" si="49"/>
        <v>0</v>
      </c>
      <c r="E202" s="158">
        <f t="shared" si="49"/>
        <v>0</v>
      </c>
      <c r="F202" s="158">
        <f t="shared" si="49"/>
        <v>121</v>
      </c>
      <c r="G202" s="158">
        <f t="shared" si="49"/>
        <v>60</v>
      </c>
      <c r="H202" s="158">
        <f t="shared" si="49"/>
        <v>75</v>
      </c>
      <c r="I202" s="158">
        <f t="shared" si="49"/>
        <v>313</v>
      </c>
      <c r="J202" s="158">
        <f t="shared" si="49"/>
        <v>345</v>
      </c>
      <c r="K202" s="158">
        <f t="shared" ref="K202:L202" si="50">+SUM(K196:K201)</f>
        <v>360</v>
      </c>
      <c r="L202" s="158">
        <f t="shared" si="50"/>
        <v>119</v>
      </c>
      <c r="M202" s="179">
        <f>+SUM(M196:M201)</f>
        <v>145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2023-09-01T23:01:09Z</dcterms:modified>
</cp:coreProperties>
</file>