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52B1130E-3532-4522-A1AD-4634B275D66C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<sst xmlns="http://schemas.openxmlformats.org/spreadsheetml/2006/main" count="284" uniqueCount="128">
  <si>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</si>
  <si>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</si>
  <si>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</si>
  <si>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</si>
  <si>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</si>
  <si>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</si>
  <si>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</si>
  <si>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</si>
  <si>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</si>
  <si>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</si>
  <si>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</si>
  <si>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</si>
  <si>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</si>
  <si>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</si>
  <si>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</si>
  <si>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</si>
  <si>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</si>
  <si>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</si>
  <si>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</si>
  <si>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</si>
  <si>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</si>
  <si>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</si>
  <si>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</si>
  <si>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</si>
  <si>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</si>
  <si>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</si>
  <si>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</si>
  <si>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</si>
  <si>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</si>
  <si>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</si>
  <si>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</si>
  <si>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</si>
  <si>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</si>
  <si>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</si>
  <si>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</si>
  <si>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</si>
  <si>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</si>
  <si>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</si>
  <si>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</si>
  <si>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</si>
  <si>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</si>
  <si>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</si>
  <si>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</si>
  <si>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</si>
  <si>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</si>
  <si>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</si>
  <si>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</si>
  <si>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</si>
  <si>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</si>
  <si>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</si>
  <si>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</si>
  <si>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</si>
  <si>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</si>
  <si>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</si>
  <si>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</si>
  <si>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</si>
  <si>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</si>
  <si>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</si>
  <si>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</si>
  <si>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</si>
  <si>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</si>
  <si>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</si>
  <si>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</si>
  <si>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</si>
  <si>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</si>
  <si>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</si>
  <si>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</si>
  <si>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</si>
  <si>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</si>
  <si>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</si>
  <si>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</si>
  <si>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</si>
  <si>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</si>
  <si>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</si>
  <si>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</si>
  <si>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</si>
  <si>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</si>
  <si>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</si>
  <si>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</si>
  <si>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</si>
  <si>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</si>
  <si>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</si>
  <si>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</si>
  <si>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</si>
  <si>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</si>
  <si>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</si>
  <si>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</si>
  <si>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</si>
  <si>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</si>
  <si>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</si>
  <si>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</si>
  <si>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</si>
  <si>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</si>
  <si>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</si>
  <si>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</si>
  <si>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</si>
  <si>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</si>
  <si>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</si>
  <si>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</si>
  <si>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</si>
  <si>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</si>
  <si>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</si>
  <si>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</si>
  <si>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</si>
  <si>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</si>
  <si>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</si>
  <si>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</si>
  <si>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</si>
  <si>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</si>
  <si>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</si>
  <si>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</si>
  <si>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</si>
  <si>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</si>
  <si>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</si>
  <si>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</si>
  <si>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</si>
  <si>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</si>
  <si>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</si>
  <si>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</si>
  <si>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</si>
  <si>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</si>
  <si>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</si>
  <si>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</si>
  <si>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</si>
  <si>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</si>
  <si>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CORPORACION UNIVERSITARIA REGIONAL DEL CARIBE -IAFIC-</t>
  </si>
  <si>
    <t>I.U/E.T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</si>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</sst>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CORPORACION UNIVERSITARIA REGIONAL DEL CARIBE -IAFIC-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126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CORPORACION UNIVERSITARIA REGIONAL DEL CARIBE -IAFIC-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284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284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2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2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NA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916</v>
      </c>
      <c r="D32" s="56">
        <v>833</v>
      </c>
      <c r="E32" s="56">
        <v>770</v>
      </c>
      <c r="F32" s="56">
        <v>443</v>
      </c>
      <c r="G32" s="56">
        <v>53</v>
      </c>
      <c r="H32" s="57">
        <v>300</v>
      </c>
      <c r="I32" s="57">
        <v>0</v>
      </c>
      <c r="J32" s="58">
        <v>0</v>
      </c>
      <c r="K32" s="58">
        <v>0</v>
      </c>
      <c r="L32" s="58">
        <v>370</v>
      </c>
      <c r="M32" s="61">
        <v>284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916</v>
      </c>
      <c r="D34" s="172">
        <f t="shared" ref="D34:H34" si="0">+SUM(D32:D33)</f>
        <v>833</v>
      </c>
      <c r="E34" s="172">
        <f t="shared" si="0"/>
        <v>770</v>
      </c>
      <c r="F34" s="172">
        <f t="shared" si="0"/>
        <v>443</v>
      </c>
      <c r="G34" s="172">
        <f t="shared" si="0"/>
        <v>53</v>
      </c>
      <c r="H34" s="175">
        <f t="shared" si="0"/>
        <v>300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370</v>
      </c>
      <c r="M34" s="167">
        <f>+SUM(M32:M33)</f>
        <v>284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692</v>
      </c>
      <c r="D39" s="64">
        <v>583</v>
      </c>
      <c r="E39" s="64">
        <v>474</v>
      </c>
      <c r="F39" s="64">
        <v>212</v>
      </c>
      <c r="G39" s="64">
        <v>14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5</v>
      </c>
      <c r="E40" s="15">
        <v>14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224</v>
      </c>
      <c r="D41" s="15">
        <v>245</v>
      </c>
      <c r="E41" s="15">
        <v>282</v>
      </c>
      <c r="F41" s="15">
        <v>231</v>
      </c>
      <c r="G41" s="15">
        <v>39</v>
      </c>
      <c r="H41" s="28">
        <v>300</v>
      </c>
      <c r="I41" s="28">
        <v>0</v>
      </c>
      <c r="J41" s="33">
        <v>0</v>
      </c>
      <c r="K41" s="33">
        <v>0</v>
      </c>
      <c r="L41" s="33">
        <v>370</v>
      </c>
      <c r="M41" s="70">
        <v>284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916</v>
      </c>
      <c r="D45" s="172">
        <f t="shared" ref="D45:I45" si="1">+SUM(D39:D44)</f>
        <v>833</v>
      </c>
      <c r="E45" s="172">
        <f t="shared" si="1"/>
        <v>770</v>
      </c>
      <c r="F45" s="172">
        <f t="shared" si="1"/>
        <v>443</v>
      </c>
      <c r="G45" s="172">
        <f t="shared" si="1"/>
        <v>53</v>
      </c>
      <c r="H45" s="175">
        <f t="shared" si="1"/>
        <v>300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370</v>
      </c>
      <c r="M45" s="167">
        <f>+SUM(M39:M44)</f>
        <v>284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129</v>
      </c>
      <c r="D52" s="15">
        <v>151</v>
      </c>
      <c r="E52" s="15">
        <v>162</v>
      </c>
      <c r="F52" s="15">
        <v>155</v>
      </c>
      <c r="G52" s="15">
        <v>33</v>
      </c>
      <c r="H52" s="28">
        <v>159</v>
      </c>
      <c r="I52" s="28">
        <v>0</v>
      </c>
      <c r="J52" s="33">
        <v>0</v>
      </c>
      <c r="K52" s="33">
        <v>0</v>
      </c>
      <c r="L52" s="33">
        <v>0</v>
      </c>
      <c r="M52" s="70">
        <v>8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15</v>
      </c>
      <c r="E54" s="15">
        <v>12</v>
      </c>
      <c r="F54" s="15">
        <v>12</v>
      </c>
      <c r="G54" s="15">
        <v>5</v>
      </c>
      <c r="H54" s="28">
        <v>141</v>
      </c>
      <c r="I54" s="28">
        <v>0</v>
      </c>
      <c r="J54" s="33">
        <v>0</v>
      </c>
      <c r="K54" s="33">
        <v>0</v>
      </c>
      <c r="L54" s="33">
        <v>370</v>
      </c>
      <c r="M54" s="70">
        <v>276</v>
      </c>
    </row>
    <row r="55" spans="1:13" ht="18.75" x14ac:dyDescent="0.25">
      <c r="A55" s="279" t="s">
        <v>59</v>
      </c>
      <c r="B55" s="280"/>
      <c r="C55" s="69">
        <v>787</v>
      </c>
      <c r="D55" s="15">
        <v>667</v>
      </c>
      <c r="E55" s="15">
        <v>596</v>
      </c>
      <c r="F55" s="15">
        <v>276</v>
      </c>
      <c r="G55" s="15">
        <v>15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916</v>
      </c>
      <c r="D59" s="172">
        <f>+SUM(D50:D58)</f>
        <v>833</v>
      </c>
      <c r="E59" s="172">
        <f t="shared" ref="E59:L59" si="2">+SUM(E50:E58)</f>
        <v>770</v>
      </c>
      <c r="F59" s="172">
        <f t="shared" si="2"/>
        <v>443</v>
      </c>
      <c r="G59" s="172">
        <f t="shared" si="2"/>
        <v>53</v>
      </c>
      <c r="H59" s="172">
        <f t="shared" si="2"/>
        <v>300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370</v>
      </c>
      <c r="M59" s="167">
        <f>+SUM(M50:M58)</f>
        <v>284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33</v>
      </c>
      <c r="H65" s="33">
        <v>159</v>
      </c>
      <c r="I65" s="33">
        <v>0</v>
      </c>
      <c r="J65" s="33">
        <v>0</v>
      </c>
      <c r="K65" s="32">
        <v>0</v>
      </c>
      <c r="L65" s="32">
        <v>0</v>
      </c>
      <c r="M65" s="62">
        <v>8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12</v>
      </c>
      <c r="H68" s="33">
        <v>141</v>
      </c>
      <c r="I68" s="33">
        <v>0</v>
      </c>
      <c r="J68" s="33">
        <v>0</v>
      </c>
      <c r="K68" s="32">
        <v>0</v>
      </c>
      <c r="L68" s="32">
        <v>370</v>
      </c>
      <c r="M68" s="62">
        <v>276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8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53</v>
      </c>
      <c r="H76" s="172">
        <f t="shared" si="3"/>
        <v>300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370</v>
      </c>
      <c r="M76" s="173">
        <f t="shared" si="4"/>
        <v>284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822</v>
      </c>
      <c r="D82" s="84">
        <v>598</v>
      </c>
      <c r="E82" s="84">
        <v>610</v>
      </c>
      <c r="F82" s="84">
        <v>356</v>
      </c>
      <c r="G82" s="84">
        <v>48</v>
      </c>
      <c r="H82" s="85">
        <v>300</v>
      </c>
      <c r="I82" s="85">
        <v>0</v>
      </c>
      <c r="J82" s="85">
        <v>0</v>
      </c>
      <c r="K82" s="86">
        <v>0</v>
      </c>
      <c r="L82" s="86">
        <v>370</v>
      </c>
      <c r="M82" s="87">
        <v>284</v>
      </c>
    </row>
    <row r="83" spans="1:13" ht="18.75" x14ac:dyDescent="0.25">
      <c r="A83" s="233" t="s">
        <v>31</v>
      </c>
      <c r="B83" s="234"/>
      <c r="C83" s="63">
        <v>94</v>
      </c>
      <c r="D83" s="15">
        <v>235</v>
      </c>
      <c r="E83" s="15">
        <v>160</v>
      </c>
      <c r="F83" s="15">
        <v>87</v>
      </c>
      <c r="G83" s="15">
        <v>5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916</v>
      </c>
      <c r="D87" s="164">
        <f t="shared" ref="D87:H87" si="5">+SUM(D82:D86)</f>
        <v>833</v>
      </c>
      <c r="E87" s="164">
        <f t="shared" si="5"/>
        <v>770</v>
      </c>
      <c r="F87" s="164">
        <f t="shared" si="5"/>
        <v>443</v>
      </c>
      <c r="G87" s="164">
        <f t="shared" si="5"/>
        <v>53</v>
      </c>
      <c r="H87" s="165">
        <f t="shared" si="5"/>
        <v>300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370</v>
      </c>
      <c r="M87" s="167">
        <f>+SUM(M82:M86)</f>
        <v>284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508</v>
      </c>
      <c r="D93" s="91">
        <v>480</v>
      </c>
      <c r="E93" s="91">
        <v>299</v>
      </c>
      <c r="F93" s="91">
        <v>124</v>
      </c>
      <c r="G93" s="91">
        <v>7</v>
      </c>
      <c r="H93" s="92">
        <v>76</v>
      </c>
      <c r="I93" s="92">
        <v>0</v>
      </c>
      <c r="J93" s="86">
        <v>0</v>
      </c>
      <c r="K93" s="86">
        <v>0</v>
      </c>
      <c r="L93" s="86">
        <v>191</v>
      </c>
      <c r="M93" s="87">
        <v>138</v>
      </c>
    </row>
    <row r="94" spans="1:13" ht="18.75" x14ac:dyDescent="0.25">
      <c r="A94" s="245" t="s">
        <v>35</v>
      </c>
      <c r="B94" s="246"/>
      <c r="C94" s="63">
        <v>408</v>
      </c>
      <c r="D94" s="15">
        <v>353</v>
      </c>
      <c r="E94" s="15">
        <v>471</v>
      </c>
      <c r="F94" s="15">
        <v>319</v>
      </c>
      <c r="G94" s="15">
        <v>46</v>
      </c>
      <c r="H94" s="28">
        <v>224</v>
      </c>
      <c r="I94" s="28">
        <v>0</v>
      </c>
      <c r="J94" s="28">
        <v>0</v>
      </c>
      <c r="K94" s="32">
        <v>0</v>
      </c>
      <c r="L94" s="32">
        <v>179</v>
      </c>
      <c r="M94" s="88">
        <v>146</v>
      </c>
    </row>
    <row r="95" spans="1:13" ht="19.5" thickBot="1" x14ac:dyDescent="0.3">
      <c r="A95" s="249" t="s">
        <v>8</v>
      </c>
      <c r="B95" s="250"/>
      <c r="C95" s="158">
        <f>+SUM(C93:C94)</f>
        <v>916</v>
      </c>
      <c r="D95" s="164">
        <f t="shared" ref="D95:M95" si="6">+SUM(D93:D94)</f>
        <v>833</v>
      </c>
      <c r="E95" s="164">
        <f t="shared" si="6"/>
        <v>770</v>
      </c>
      <c r="F95" s="164">
        <f t="shared" si="6"/>
        <v>443</v>
      </c>
      <c r="G95" s="164">
        <f t="shared" si="6"/>
        <v>53</v>
      </c>
      <c r="H95" s="165">
        <f t="shared" si="6"/>
        <v>300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370</v>
      </c>
      <c r="M95" s="167">
        <f t="shared" si="6"/>
        <v>284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1</v>
      </c>
      <c r="D100" s="209">
        <v>0</v>
      </c>
      <c r="E100" s="209" t="s">
        <v>127</v>
      </c>
      <c r="F100" s="209" t="s">
        <v>127</v>
      </c>
      <c r="G100" s="210" t="s">
        <v>66</v>
      </c>
    </row>
    <row r="101" spans="1:10" ht="18.75" x14ac:dyDescent="0.25">
      <c r="A101" s="245" t="s">
        <v>4</v>
      </c>
      <c r="B101" s="246"/>
      <c r="C101" s="209">
        <v>1</v>
      </c>
      <c r="D101" s="209">
        <v>6.688963210702341E-3</v>
      </c>
      <c r="E101" s="209" t="s">
        <v>127</v>
      </c>
      <c r="F101" s="209" t="s">
        <v>127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>
        <v>1</v>
      </c>
      <c r="D102" s="162">
        <v>6.6666666666666671E-3</v>
      </c>
      <c r="E102" s="162" t="s">
        <v>127</v>
      </c>
      <c r="F102" s="162" t="s">
        <v>127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284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2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284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2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83</v>
      </c>
      <c r="D123" s="243">
        <f>+C123+C124</f>
        <v>203</v>
      </c>
      <c r="E123" s="103">
        <v>83</v>
      </c>
      <c r="F123" s="243">
        <f>+E123+E124</f>
        <v>83</v>
      </c>
      <c r="G123" s="67">
        <v>26</v>
      </c>
      <c r="H123" s="253">
        <f>+G123+G124</f>
        <v>26</v>
      </c>
    </row>
    <row r="124" spans="1:10" ht="18.75" x14ac:dyDescent="0.25">
      <c r="A124" s="267"/>
      <c r="B124" s="105">
        <v>2</v>
      </c>
      <c r="C124" s="99">
        <v>120</v>
      </c>
      <c r="D124" s="244"/>
      <c r="E124" s="99">
        <v>0</v>
      </c>
      <c r="F124" s="244"/>
      <c r="G124" s="99">
        <v>0</v>
      </c>
      <c r="H124" s="244"/>
    </row>
    <row r="125" spans="1:10" ht="18.75" x14ac:dyDescent="0.25">
      <c r="A125" s="266">
        <v>2017</v>
      </c>
      <c r="B125" s="106">
        <v>1</v>
      </c>
      <c r="C125" s="100">
        <v>339</v>
      </c>
      <c r="D125" s="254">
        <f>+C125+C126</f>
        <v>791</v>
      </c>
      <c r="E125" s="100">
        <v>332</v>
      </c>
      <c r="F125" s="254">
        <f>+E125+E126</f>
        <v>784</v>
      </c>
      <c r="G125" s="100">
        <v>300</v>
      </c>
      <c r="H125" s="254">
        <f>+G125+G126</f>
        <v>707</v>
      </c>
    </row>
    <row r="126" spans="1:10" ht="18.75" x14ac:dyDescent="0.25">
      <c r="A126" s="267"/>
      <c r="B126" s="105">
        <v>2</v>
      </c>
      <c r="C126" s="99">
        <v>452</v>
      </c>
      <c r="D126" s="244"/>
      <c r="E126" s="99">
        <v>452</v>
      </c>
      <c r="F126" s="244"/>
      <c r="G126" s="99">
        <v>407</v>
      </c>
      <c r="H126" s="244"/>
    </row>
    <row r="127" spans="1:10" ht="18.75" x14ac:dyDescent="0.25">
      <c r="A127" s="266">
        <v>2018</v>
      </c>
      <c r="B127" s="106">
        <v>1</v>
      </c>
      <c r="C127" s="100">
        <v>0</v>
      </c>
      <c r="D127" s="254">
        <f>+C127+C128</f>
        <v>0</v>
      </c>
      <c r="E127" s="100">
        <v>0</v>
      </c>
      <c r="F127" s="254">
        <f>+E127+E128</f>
        <v>0</v>
      </c>
      <c r="G127" s="100">
        <v>0</v>
      </c>
      <c r="H127" s="254">
        <f>+G127+G128</f>
        <v>0</v>
      </c>
    </row>
    <row r="128" spans="1:10" ht="18.75" x14ac:dyDescent="0.25">
      <c r="A128" s="267"/>
      <c r="B128" s="105">
        <v>2</v>
      </c>
      <c r="C128" s="99">
        <v>0</v>
      </c>
      <c r="D128" s="244"/>
      <c r="E128" s="99">
        <v>0</v>
      </c>
      <c r="F128" s="244"/>
      <c r="G128" s="99">
        <v>0</v>
      </c>
      <c r="H128" s="244"/>
    </row>
    <row r="129" spans="1:28" ht="18.75" x14ac:dyDescent="0.25">
      <c r="A129" s="266">
        <v>2019</v>
      </c>
      <c r="B129" s="106">
        <v>1</v>
      </c>
      <c r="C129" s="100">
        <v>73</v>
      </c>
      <c r="D129" s="254">
        <f>+C129+C130</f>
        <v>142</v>
      </c>
      <c r="E129" s="100">
        <v>73</v>
      </c>
      <c r="F129" s="254">
        <f>+E129+E130</f>
        <v>142</v>
      </c>
      <c r="G129" s="100">
        <v>50</v>
      </c>
      <c r="H129" s="254">
        <f>+G129+G130</f>
        <v>102</v>
      </c>
    </row>
    <row r="130" spans="1:28" ht="18.75" x14ac:dyDescent="0.25">
      <c r="A130" s="267"/>
      <c r="B130" s="105">
        <v>2</v>
      </c>
      <c r="C130" s="99">
        <v>69</v>
      </c>
      <c r="D130" s="244"/>
      <c r="E130" s="99">
        <v>69</v>
      </c>
      <c r="F130" s="244"/>
      <c r="G130" s="99">
        <v>52</v>
      </c>
      <c r="H130" s="244"/>
    </row>
    <row r="131" spans="1:28" ht="18.75" x14ac:dyDescent="0.25">
      <c r="A131" s="266">
        <v>2022</v>
      </c>
      <c r="B131" s="106">
        <v>1</v>
      </c>
      <c r="C131" s="100">
        <v>0</v>
      </c>
      <c r="D131" s="254">
        <f>+C131+C132</f>
        <v>0</v>
      </c>
      <c r="E131" s="100">
        <v>0</v>
      </c>
      <c r="F131" s="254">
        <f>+E131+E132</f>
        <v>0</v>
      </c>
      <c r="G131" s="100">
        <v>0</v>
      </c>
      <c r="H131" s="254">
        <f>+G131+G132</f>
        <v>0</v>
      </c>
    </row>
    <row r="132" spans="1:28" ht="18.75" x14ac:dyDescent="0.25">
      <c r="A132" s="267"/>
      <c r="B132" s="105">
        <v>2</v>
      </c>
      <c r="C132" s="99">
        <v>0</v>
      </c>
      <c r="D132" s="244"/>
      <c r="E132" s="99">
        <v>0</v>
      </c>
      <c r="F132" s="244"/>
      <c r="G132" s="99">
        <v>0</v>
      </c>
      <c r="H132" s="244"/>
    </row>
    <row r="133" spans="1:28" ht="18.75" x14ac:dyDescent="0.25">
      <c r="A133" s="266">
        <v>2021</v>
      </c>
      <c r="B133" s="106">
        <v>1</v>
      </c>
      <c r="C133" s="100">
        <v>0</v>
      </c>
      <c r="D133" s="254">
        <f>+C133+C134</f>
        <v>0</v>
      </c>
      <c r="E133" s="100">
        <v>0</v>
      </c>
      <c r="F133" s="254">
        <f>+E133+E134</f>
        <v>0</v>
      </c>
      <c r="G133" s="100">
        <v>0</v>
      </c>
      <c r="H133" s="254">
        <f>+G133+G134</f>
        <v>0</v>
      </c>
    </row>
    <row r="134" spans="1:28" ht="18.75" x14ac:dyDescent="0.25">
      <c r="A134" s="267"/>
      <c r="B134" s="105">
        <v>2</v>
      </c>
      <c r="C134" s="99">
        <v>0</v>
      </c>
      <c r="D134" s="244"/>
      <c r="E134" s="99">
        <v>0</v>
      </c>
      <c r="F134" s="244"/>
      <c r="G134" s="99">
        <v>0</v>
      </c>
      <c r="H134" s="244"/>
    </row>
    <row r="135" spans="1:28" ht="18.75" x14ac:dyDescent="0.25">
      <c r="A135" s="303">
        <v>2022</v>
      </c>
      <c r="B135" s="107">
        <v>1</v>
      </c>
      <c r="C135" s="101" t="s">
        <v>66</v>
      </c>
      <c r="D135" s="255" t="e">
        <f>+C135+C136</f>
        <v>#VALUE!</v>
      </c>
      <c r="E135" s="101" t="s">
        <v>66</v>
      </c>
      <c r="F135" s="255" t="e">
        <f>+E135+E136</f>
        <v>#VALUE!</v>
      </c>
      <c r="G135" s="101" t="s">
        <v>66</v>
      </c>
      <c r="H135" s="255" t="e">
        <f>+G135+G136</f>
        <v>#VALUE!</v>
      </c>
    </row>
    <row r="136" spans="1:28" ht="19.5" thickBot="1" x14ac:dyDescent="0.3">
      <c r="A136" s="304"/>
      <c r="B136" s="108">
        <v>2</v>
      </c>
      <c r="C136" s="102" t="s">
        <v>66</v>
      </c>
      <c r="D136" s="256"/>
      <c r="E136" s="102" t="s">
        <v>66</v>
      </c>
      <c r="F136" s="256"/>
      <c r="G136" s="102" t="s">
        <v>66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98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35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36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35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36"/>
      <c r="M146" s="3">
        <v>2</v>
      </c>
      <c r="N146" s="3">
        <v>0</v>
      </c>
      <c r="O146" s="3">
        <v>0</v>
      </c>
      <c r="P146" s="3">
        <v>10</v>
      </c>
      <c r="Q146" s="3">
        <v>6</v>
      </c>
      <c r="R146" s="3">
        <v>5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35">
        <f>+SUM(B147:I147)</f>
        <v>0</v>
      </c>
      <c r="M147" s="3">
        <v>0</v>
      </c>
      <c r="N147" s="3">
        <v>0</v>
      </c>
      <c r="O147" s="3">
        <v>0</v>
      </c>
      <c r="P147" s="3">
        <v>3</v>
      </c>
      <c r="Q147" s="3">
        <v>13</v>
      </c>
      <c r="R147" s="3">
        <v>2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35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2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10</v>
      </c>
      <c r="F151" s="116">
        <f t="shared" si="19"/>
        <v>6</v>
      </c>
      <c r="G151" s="116">
        <f t="shared" si="19"/>
        <v>5</v>
      </c>
      <c r="H151" s="116">
        <f t="shared" si="19"/>
        <v>0</v>
      </c>
      <c r="I151" s="117">
        <f t="shared" si="19"/>
        <v>0</v>
      </c>
      <c r="J151" s="235">
        <f>+SUM(B151:I151)</f>
        <v>23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8.6956521739130432E-2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0.43478260869565216</v>
      </c>
      <c r="F152" s="119">
        <f t="shared" si="20"/>
        <v>0.2608695652173913</v>
      </c>
      <c r="G152" s="119">
        <f t="shared" si="20"/>
        <v>0.21739130434782608</v>
      </c>
      <c r="H152" s="119">
        <f t="shared" si="20"/>
        <v>0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3</v>
      </c>
      <c r="F153" s="122">
        <f t="shared" si="21"/>
        <v>13</v>
      </c>
      <c r="G153" s="122">
        <f t="shared" si="21"/>
        <v>2</v>
      </c>
      <c r="H153" s="122">
        <f t="shared" si="21"/>
        <v>0</v>
      </c>
      <c r="I153" s="123">
        <f t="shared" si="21"/>
        <v>0</v>
      </c>
      <c r="J153" s="259">
        <f>+SUM(B153:I153)</f>
        <v>18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0.16666666666666666</v>
      </c>
      <c r="F154" s="125">
        <f t="shared" si="22"/>
        <v>0.72222222222222221</v>
      </c>
      <c r="G154" s="125">
        <f t="shared" si="22"/>
        <v>0.1111111111111111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97">
        <f>+SUM(B159:E159)</f>
        <v>0</v>
      </c>
      <c r="G159" s="83">
        <f>Q159</f>
        <v>0</v>
      </c>
      <c r="H159" s="110">
        <f>R159</f>
        <v>0</v>
      </c>
      <c r="I159" s="297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78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98"/>
      <c r="G160" s="30" t="str">
        <f>+IF($I$159=0,"",(G159/$I$159))</f>
        <v/>
      </c>
      <c r="H160" s="113" t="str">
        <f>+IF($I$159=0,"",(H159/$I$159))</f>
        <v/>
      </c>
      <c r="I160" s="298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35">
        <f>+SUM(B161:E161)</f>
        <v>0</v>
      </c>
      <c r="G161" s="25">
        <f>Q160</f>
        <v>0</v>
      </c>
      <c r="H161" s="116">
        <f>R160</f>
        <v>0</v>
      </c>
      <c r="I161" s="235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78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36"/>
      <c r="G162" s="29" t="str">
        <f>+IF($I$161=0,"",(G161/$I$161))</f>
        <v/>
      </c>
      <c r="H162" s="119" t="str">
        <f>+IF($I$161=0,"",(H161/$I$161))</f>
        <v/>
      </c>
      <c r="I162" s="236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35">
        <f>+SUM(B163:E163)</f>
        <v>0</v>
      </c>
      <c r="G163" s="25">
        <f>Q161</f>
        <v>0</v>
      </c>
      <c r="H163" s="116">
        <f>R161</f>
        <v>0</v>
      </c>
      <c r="I163" s="235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78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36"/>
      <c r="G164" s="29" t="str">
        <f>+IF($I$163=0,"",(G163/$I$163))</f>
        <v/>
      </c>
      <c r="H164" s="119" t="str">
        <f>+IF($I$163=0,"",(H163/$I$163))</f>
        <v/>
      </c>
      <c r="I164" s="236"/>
      <c r="J164" s="34"/>
      <c r="M164" s="3">
        <v>3</v>
      </c>
      <c r="N164" s="3">
        <v>12</v>
      </c>
      <c r="O164" s="3">
        <v>8</v>
      </c>
      <c r="P164" s="3">
        <v>0</v>
      </c>
      <c r="Q164" s="3">
        <v>8</v>
      </c>
      <c r="R164" s="3">
        <v>15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35">
        <f>+SUM(B165:E165)</f>
        <v>0</v>
      </c>
      <c r="G165" s="25">
        <f>Q162</f>
        <v>0</v>
      </c>
      <c r="H165" s="116">
        <f>R162</f>
        <v>0</v>
      </c>
      <c r="I165" s="235">
        <f>+SUM(G165:H165)</f>
        <v>0</v>
      </c>
      <c r="J165" s="34"/>
      <c r="M165" s="3">
        <v>4</v>
      </c>
      <c r="N165" s="3">
        <v>11</v>
      </c>
      <c r="O165" s="3">
        <v>3</v>
      </c>
      <c r="P165" s="3">
        <v>0</v>
      </c>
      <c r="Q165" s="3">
        <v>8</v>
      </c>
      <c r="R165" s="3">
        <v>10</v>
      </c>
      <c r="S165" s="3"/>
      <c r="T165" s="3"/>
      <c r="U165" s="3"/>
      <c r="V165" s="3"/>
    </row>
    <row r="166" spans="1:22" ht="18.75" x14ac:dyDescent="0.25">
      <c r="A166" s="278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36"/>
      <c r="G166" s="29" t="str">
        <f>+IF($I$165=0,"",(G165/$I$165))</f>
        <v/>
      </c>
      <c r="H166" s="119" t="str">
        <f>+IF($I$165=0,"",(H165/$I$165))</f>
        <v/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35">
        <f>+SUM(B167:E167)</f>
        <v>0</v>
      </c>
      <c r="G167" s="25">
        <f>Q163</f>
        <v>0</v>
      </c>
      <c r="H167" s="116">
        <f>R163</f>
        <v>0</v>
      </c>
      <c r="I167" s="235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36"/>
      <c r="G168" s="29" t="str">
        <f>+IF($I$167=0,"",(G167/$I$167))</f>
        <v/>
      </c>
      <c r="H168" s="119" t="str">
        <f>+IF($I$167=0,"",(H167/$I$167))</f>
        <v/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3</v>
      </c>
      <c r="C169" s="19">
        <f t="shared" ref="C169:E169" si="32">+N164</f>
        <v>12</v>
      </c>
      <c r="D169" s="19">
        <f t="shared" si="32"/>
        <v>8</v>
      </c>
      <c r="E169" s="122">
        <f t="shared" si="32"/>
        <v>0</v>
      </c>
      <c r="F169" s="235">
        <f>+SUM(B169:E169)</f>
        <v>23</v>
      </c>
      <c r="G169" s="25">
        <f>Q164</f>
        <v>8</v>
      </c>
      <c r="H169" s="116">
        <f>R164</f>
        <v>15</v>
      </c>
      <c r="I169" s="277">
        <f>+SUM(G169:H169)</f>
        <v>23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0.13043478260869565</v>
      </c>
      <c r="C170" s="29">
        <f>+IF($F$169=0,"",(C169/$F$169))</f>
        <v>0.52173913043478259</v>
      </c>
      <c r="D170" s="29">
        <f>+IF($F$169=0,"",(D169/$F$169))</f>
        <v>0.34782608695652173</v>
      </c>
      <c r="E170" s="119">
        <f>+IF($F$169=0,"",(E169/$F$169))</f>
        <v>0</v>
      </c>
      <c r="F170" s="236"/>
      <c r="G170" s="29">
        <f>+IF($I$169=0,"",(G169/$I$169))</f>
        <v>0.34782608695652173</v>
      </c>
      <c r="H170" s="119">
        <f>+IF($I$169=0,"",(H169/$I$169))</f>
        <v>0.65217391304347827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4</v>
      </c>
      <c r="C171" s="19">
        <f t="shared" ref="C171:E171" si="33">+N165</f>
        <v>11</v>
      </c>
      <c r="D171" s="19">
        <f t="shared" si="33"/>
        <v>3</v>
      </c>
      <c r="E171" s="122">
        <f t="shared" si="33"/>
        <v>0</v>
      </c>
      <c r="F171" s="259">
        <f>+SUM(B171:E171)</f>
        <v>18</v>
      </c>
      <c r="G171" s="19">
        <f>Q165</f>
        <v>8</v>
      </c>
      <c r="H171" s="122">
        <f>R165</f>
        <v>10</v>
      </c>
      <c r="I171" s="259">
        <f>+SUM(G171:H171)</f>
        <v>18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0.22222222222222221</v>
      </c>
      <c r="C172" s="127">
        <f t="shared" ref="C172:E172" si="34">+IF($F$171=0,"",(C171/$F$171))</f>
        <v>0.61111111111111116</v>
      </c>
      <c r="D172" s="127">
        <f t="shared" si="34"/>
        <v>0.16666666666666666</v>
      </c>
      <c r="E172" s="125">
        <f t="shared" si="34"/>
        <v>0</v>
      </c>
      <c r="F172" s="260"/>
      <c r="G172" s="127">
        <f>+IF($I$171=0,"",(G171/$I$171))</f>
        <v>0.44444444444444442</v>
      </c>
      <c r="H172" s="125">
        <f>+IF($I$171=0,"",(H171/$I$171))</f>
        <v>0.55555555555555558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36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36"/>
      <c r="I183" s="20"/>
      <c r="J183" s="20"/>
      <c r="K183" s="20"/>
      <c r="L183" s="20"/>
      <c r="M183" s="3">
        <v>0</v>
      </c>
      <c r="N183" s="3">
        <v>23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0</v>
      </c>
      <c r="I184" s="20"/>
      <c r="J184" s="20"/>
      <c r="K184" s="20"/>
      <c r="L184" s="20"/>
      <c r="M184" s="3">
        <v>0</v>
      </c>
      <c r="N184" s="3">
        <v>15</v>
      </c>
      <c r="O184" s="43">
        <v>3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23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23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</v>
      </c>
      <c r="C189" s="29">
        <f t="shared" si="46"/>
        <v>1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15</v>
      </c>
      <c r="D190" s="25">
        <f t="shared" si="47"/>
        <v>3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18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</v>
      </c>
      <c r="C191" s="127">
        <f>+IF($H$190=0,"",(C190/$H$190))</f>
        <v>0.83333333333333337</v>
      </c>
      <c r="D191" s="127">
        <f t="shared" ref="D191:G191" si="48">+IF($H$190=0,"",(D190/$H$190))</f>
        <v>0.16666666666666666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105</v>
      </c>
      <c r="D196" s="64">
        <v>59</v>
      </c>
      <c r="E196" s="64">
        <v>103</v>
      </c>
      <c r="F196" s="64">
        <v>356</v>
      </c>
      <c r="G196" s="64">
        <v>265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38</v>
      </c>
      <c r="D198" s="15">
        <v>22</v>
      </c>
      <c r="E198" s="15">
        <v>42</v>
      </c>
      <c r="F198" s="15">
        <v>219</v>
      </c>
      <c r="G198" s="15">
        <v>190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238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143</v>
      </c>
      <c r="D202" s="158">
        <f t="shared" si="49"/>
        <v>81</v>
      </c>
      <c r="E202" s="158">
        <f t="shared" si="49"/>
        <v>145</v>
      </c>
      <c r="F202" s="158">
        <f t="shared" si="49"/>
        <v>575</v>
      </c>
      <c r="G202" s="158">
        <f t="shared" si="49"/>
        <v>455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238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>
        <v>0.52247191011235961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0.65263157894736845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124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124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2023-09-02T14:28:25Z</dcterms:modified>
</cp:coreProperties>
</file>