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C6779498-FA57-4B1C-A292-DB62367461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<sst xmlns="http://schemas.openxmlformats.org/spreadsheetml/2006/main" count="281" uniqueCount="127">
  <si>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</si>
  <si>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</si>
  <si>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</si>
  <si>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</si>
  <si>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</si>
  <si>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</si>
  <si>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</si>
  <si>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</si>
  <si>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</si>
  <si>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</si>
  <si>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</si>
  <si>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</si>
  <si>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</si>
  <si>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</si>
  <si>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</si>
  <si>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</si>
  <si>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</si>
  <si>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</si>
  <si>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</si>
  <si>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</si>
  <si>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</si>
  <si>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</si>
  <si>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</si>
  <si>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</si>
  <si>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</si>
  <si>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</si>
  <si>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</si>
  <si>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</si>
  <si>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</si>
  <si>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</si>
  <si>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</si>
  <si>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</si>
  <si>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</si>
  <si>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</si>
  <si>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</si>
  <si>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</si>
  <si>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</si>
  <si>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</si>
  <si>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</si>
  <si>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</si>
  <si>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</si>
  <si>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</si>
  <si>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</si>
  <si>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</si>
  <si>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</si>
  <si>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</si>
  <si>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</si>
  <si>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</si>
  <si>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</si>
  <si>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</si>
  <si>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</si>
  <si>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</si>
  <si>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</si>
  <si>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</si>
  <si>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</si>
  <si>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</si>
  <si>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</si>
  <si>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</si>
  <si>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</si>
  <si>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</si>
  <si>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</si>
  <si>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</si>
  <si>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</si>
  <si>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</si>
  <si>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</si>
  <si>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</si>
  <si>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</si>
  <si>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</si>
  <si>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</si>
  <si>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</si>
  <si>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</si>
  <si>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</si>
  <si>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</si>
  <si>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</si>
  <si>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</si>
  <si>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</si>
  <si>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</si>
  <si>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</si>
  <si>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</si>
  <si>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</si>
  <si>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</si>
  <si>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</si>
  <si>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</si>
  <si>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</si>
  <si>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</si>
  <si>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</si>
  <si>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</si>
  <si>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</si>
  <si>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</si>
  <si>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</si>
  <si>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</si>
  <si>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</si>
  <si>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</si>
  <si>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</si>
  <si>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</si>
  <si>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</si>
  <si>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</si>
  <si>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</si>
  <si>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</si>
  <si>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</si>
  <si>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</si>
  <si>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</si>
  <si>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</si>
  <si>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</si>
  <si>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</si>
  <si>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</si>
  <si>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</si>
  <si>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</si>
  <si>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</si>
  <si>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</si>
  <si>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</si>
  <si>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</si>
  <si>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</si>
  <si>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</si>
  <si>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</si>
  <si>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</si>
  <si>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</si>
  <si>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</si>
  <si>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</si>
  <si>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</si>
  <si>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</si>
  <si>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</si>
  <si>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</si>
  <si>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</si>
  <si>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</si>
  <si>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FUNDACION UNIVERSITARIA COMFENALCO SANTANDER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</si>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</sst>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UNIVERSITARIA COMFENALCO SANTANDER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UNIVERSITARIA COMFENALCO SANTANDER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56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56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NA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158</v>
      </c>
      <c r="H32" s="57">
        <v>0</v>
      </c>
      <c r="I32" s="57">
        <v>0</v>
      </c>
      <c r="J32" s="58">
        <v>0</v>
      </c>
      <c r="K32" s="58">
        <v>0</v>
      </c>
      <c r="L32" s="58" t="s">
        <v>66</v>
      </c>
      <c r="M32" s="61">
        <v>56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158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56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82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6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76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50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158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56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49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109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56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158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56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49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109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50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6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158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56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158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56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158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56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89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33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69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23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158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56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</v>
      </c>
      <c r="D100" s="209">
        <v>0</v>
      </c>
      <c r="E100" s="209" t="s">
        <v>126</v>
      </c>
      <c r="F100" s="209" t="s">
        <v>126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1</v>
      </c>
      <c r="D101" s="209">
        <v>0</v>
      </c>
      <c r="E101" s="209" t="s">
        <v>126</v>
      </c>
      <c r="F101" s="209" t="s">
        <v>126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1</v>
      </c>
      <c r="D102" s="162">
        <v>0</v>
      </c>
      <c r="E102" s="162" t="s">
        <v>126</v>
      </c>
      <c r="F102" s="162" t="s">
        <v>126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6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</v>
      </c>
      <c r="J110"/>
    </row>
    <row r="111" spans="1:10" ht="18.75" x14ac:dyDescent="0.25">
      <c r="A111" s="241" t="s">
        <v>4</v>
      </c>
      <c r="B111" s="248"/>
      <c r="C111" s="63">
        <f t="shared" si="7"/>
        <v>50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1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56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68</v>
      </c>
      <c r="D123" s="243">
        <f>+C123+C124</f>
        <v>112</v>
      </c>
      <c r="E123" s="103">
        <v>68</v>
      </c>
      <c r="F123" s="243">
        <f>+E123+E124</f>
        <v>112</v>
      </c>
      <c r="G123" s="67">
        <v>85</v>
      </c>
      <c r="H123" s="253">
        <f>+G123+G124</f>
        <v>123</v>
      </c>
    </row>
    <row r="124" spans="1:10" ht="18.75" x14ac:dyDescent="0.25">
      <c r="A124" s="267"/>
      <c r="B124" s="105">
        <v>2</v>
      </c>
      <c r="C124" s="99">
        <v>44</v>
      </c>
      <c r="D124" s="244"/>
      <c r="E124" s="99">
        <v>44</v>
      </c>
      <c r="F124" s="244"/>
      <c r="G124" s="99">
        <v>38</v>
      </c>
      <c r="H124" s="244"/>
    </row>
    <row r="125" spans="1:10" ht="18.75" x14ac:dyDescent="0.25">
      <c r="A125" s="266">
        <v>2017</v>
      </c>
      <c r="B125" s="106">
        <v>1</v>
      </c>
      <c r="C125" s="100">
        <v>98</v>
      </c>
      <c r="D125" s="254">
        <f>+C125+C126</f>
        <v>140</v>
      </c>
      <c r="E125" s="100">
        <v>98</v>
      </c>
      <c r="F125" s="254">
        <f>+E125+E126</f>
        <v>140</v>
      </c>
      <c r="G125" s="100">
        <v>94</v>
      </c>
      <c r="H125" s="254">
        <f>+G125+G126</f>
        <v>136</v>
      </c>
    </row>
    <row r="126" spans="1:10" ht="18.75" x14ac:dyDescent="0.25">
      <c r="A126" s="267"/>
      <c r="B126" s="105">
        <v>2</v>
      </c>
      <c r="C126" s="99">
        <v>42</v>
      </c>
      <c r="D126" s="244"/>
      <c r="E126" s="99">
        <v>42</v>
      </c>
      <c r="F126" s="244"/>
      <c r="G126" s="99">
        <v>42</v>
      </c>
      <c r="H126" s="244"/>
    </row>
    <row r="127" spans="1:10" ht="18.75" x14ac:dyDescent="0.25">
      <c r="A127" s="266">
        <v>2018</v>
      </c>
      <c r="B127" s="106">
        <v>1</v>
      </c>
      <c r="C127" s="100">
        <v>55</v>
      </c>
      <c r="D127" s="254">
        <f>+C127+C128</f>
        <v>156</v>
      </c>
      <c r="E127" s="100">
        <v>0</v>
      </c>
      <c r="F127" s="254">
        <f>+E127+E128</f>
        <v>101</v>
      </c>
      <c r="G127" s="100">
        <v>0</v>
      </c>
      <c r="H127" s="254">
        <f>+G127+G128</f>
        <v>100</v>
      </c>
    </row>
    <row r="128" spans="1:10" ht="18.75" x14ac:dyDescent="0.25">
      <c r="A128" s="267"/>
      <c r="B128" s="105">
        <v>2</v>
      </c>
      <c r="C128" s="99">
        <v>101</v>
      </c>
      <c r="D128" s="244"/>
      <c r="E128" s="99">
        <v>101</v>
      </c>
      <c r="F128" s="244"/>
      <c r="G128" s="99">
        <v>100</v>
      </c>
      <c r="H128" s="244"/>
    </row>
    <row r="129" spans="1:28" ht="18.75" x14ac:dyDescent="0.25">
      <c r="A129" s="266">
        <v>2019</v>
      </c>
      <c r="B129" s="106">
        <v>1</v>
      </c>
      <c r="C129" s="100">
        <v>59</v>
      </c>
      <c r="D129" s="254">
        <f>+C129+C130</f>
        <v>138</v>
      </c>
      <c r="E129" s="100">
        <v>59</v>
      </c>
      <c r="F129" s="254">
        <f>+E129+E130</f>
        <v>138</v>
      </c>
      <c r="G129" s="100">
        <v>59</v>
      </c>
      <c r="H129" s="254">
        <f>+G129+G130</f>
        <v>59</v>
      </c>
    </row>
    <row r="130" spans="1:28" ht="18.75" x14ac:dyDescent="0.25">
      <c r="A130" s="267"/>
      <c r="B130" s="105">
        <v>2</v>
      </c>
      <c r="C130" s="99">
        <v>79</v>
      </c>
      <c r="D130" s="244"/>
      <c r="E130" s="99">
        <v>79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99</v>
      </c>
      <c r="D131" s="254">
        <f>+C131+C132</f>
        <v>99</v>
      </c>
      <c r="E131" s="100">
        <v>99</v>
      </c>
      <c r="F131" s="254">
        <f>+E131+E132</f>
        <v>99</v>
      </c>
      <c r="G131" s="100">
        <v>0</v>
      </c>
      <c r="H131" s="254">
        <f>+G131+G132</f>
        <v>0</v>
      </c>
    </row>
    <row r="132" spans="1:28" ht="18.75" x14ac:dyDescent="0.25">
      <c r="A132" s="267"/>
      <c r="B132" s="105">
        <v>2</v>
      </c>
      <c r="C132" s="99">
        <v>0</v>
      </c>
      <c r="D132" s="244"/>
      <c r="E132" s="99">
        <v>0</v>
      </c>
      <c r="F132" s="244"/>
      <c r="G132" s="99">
        <v>0</v>
      </c>
      <c r="H132" s="244"/>
    </row>
    <row r="133" spans="1:28" ht="18.75" x14ac:dyDescent="0.25">
      <c r="A133" s="266">
        <v>2021</v>
      </c>
      <c r="B133" s="106">
        <v>1</v>
      </c>
      <c r="C133" s="100">
        <v>0</v>
      </c>
      <c r="D133" s="254">
        <f>+C133+C134</f>
        <v>0</v>
      </c>
      <c r="E133" s="100">
        <v>0</v>
      </c>
      <c r="F133" s="254">
        <f>+E133+E134</f>
        <v>0</v>
      </c>
      <c r="G133" s="100">
        <v>0</v>
      </c>
      <c r="H133" s="254">
        <f>+G133+G134</f>
        <v>0</v>
      </c>
    </row>
    <row r="134" spans="1:28" ht="18.75" x14ac:dyDescent="0.25">
      <c r="A134" s="267"/>
      <c r="B134" s="105">
        <v>2</v>
      </c>
      <c r="C134" s="99">
        <v>0</v>
      </c>
      <c r="D134" s="244"/>
      <c r="E134" s="99">
        <v>0</v>
      </c>
      <c r="F134" s="244"/>
      <c r="G134" s="99">
        <v>0</v>
      </c>
      <c r="H134" s="244"/>
    </row>
    <row r="135" spans="1:28" ht="18.75" x14ac:dyDescent="0.25">
      <c r="A135" s="303">
        <v>2022</v>
      </c>
      <c r="B135" s="107">
        <v>1</v>
      </c>
      <c r="C135" s="101">
        <v>112</v>
      </c>
      <c r="D135" s="255">
        <f>+C135+C136</f>
        <v>206</v>
      </c>
      <c r="E135" s="101">
        <v>105</v>
      </c>
      <c r="F135" s="255">
        <f>+E135+E136</f>
        <v>192</v>
      </c>
      <c r="G135" s="101">
        <v>54</v>
      </c>
      <c r="H135" s="255">
        <f>+G135+G136</f>
        <v>112</v>
      </c>
    </row>
    <row r="136" spans="1:28" ht="19.5" thickBot="1" x14ac:dyDescent="0.3">
      <c r="A136" s="304"/>
      <c r="B136" s="108">
        <v>2</v>
      </c>
      <c r="C136" s="102">
        <v>94</v>
      </c>
      <c r="D136" s="256"/>
      <c r="E136" s="102">
        <v>87</v>
      </c>
      <c r="F136" s="256"/>
      <c r="G136" s="102">
        <v>58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1</v>
      </c>
      <c r="E141" s="110">
        <f t="shared" si="9"/>
        <v>10</v>
      </c>
      <c r="F141" s="110">
        <f t="shared" si="9"/>
        <v>14</v>
      </c>
      <c r="G141" s="110">
        <f t="shared" si="9"/>
        <v>8</v>
      </c>
      <c r="H141" s="110">
        <f t="shared" si="9"/>
        <v>0</v>
      </c>
      <c r="I141" s="111">
        <f t="shared" si="9"/>
        <v>0</v>
      </c>
      <c r="J141" s="297">
        <f>+SUM(B141:I141)</f>
        <v>33</v>
      </c>
      <c r="M141" s="3">
        <v>0</v>
      </c>
      <c r="N141" s="22">
        <v>0</v>
      </c>
      <c r="O141" s="22">
        <v>1</v>
      </c>
      <c r="P141" s="22">
        <v>10</v>
      </c>
      <c r="Q141" s="22">
        <v>14</v>
      </c>
      <c r="R141" s="22">
        <v>8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3.0303030303030304E-2</v>
      </c>
      <c r="E142" s="113">
        <f>+IF($J$141=0,"",(E141/$J$141))</f>
        <v>0.30303030303030304</v>
      </c>
      <c r="F142" s="113">
        <f>+IF($J$141=0,"",(F141/$J$141))</f>
        <v>0.42424242424242425</v>
      </c>
      <c r="G142" s="113">
        <f t="shared" si="10"/>
        <v>0.24242424242424243</v>
      </c>
      <c r="H142" s="113">
        <f t="shared" si="10"/>
        <v>0</v>
      </c>
      <c r="I142" s="114">
        <f>+IF($J$141=0,"",(I141/$J$141))</f>
        <v>0</v>
      </c>
      <c r="J142" s="298"/>
      <c r="M142" s="3">
        <v>2</v>
      </c>
      <c r="N142" s="22">
        <v>0</v>
      </c>
      <c r="O142" s="22">
        <v>1</v>
      </c>
      <c r="P142" s="22">
        <v>10</v>
      </c>
      <c r="Q142" s="22">
        <v>9</v>
      </c>
      <c r="R142" s="22">
        <v>12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2</v>
      </c>
      <c r="C143" s="116">
        <f t="shared" ref="C143:I143" si="11">+N142</f>
        <v>0</v>
      </c>
      <c r="D143" s="116">
        <f t="shared" si="11"/>
        <v>1</v>
      </c>
      <c r="E143" s="116">
        <f t="shared" si="11"/>
        <v>10</v>
      </c>
      <c r="F143" s="116">
        <f t="shared" si="11"/>
        <v>9</v>
      </c>
      <c r="G143" s="116">
        <f t="shared" si="11"/>
        <v>12</v>
      </c>
      <c r="H143" s="116">
        <f t="shared" si="11"/>
        <v>0</v>
      </c>
      <c r="I143" s="117">
        <f t="shared" si="11"/>
        <v>0</v>
      </c>
      <c r="J143" s="235">
        <f>+SUM(B143:I143)</f>
        <v>34</v>
      </c>
      <c r="M143" s="3">
        <v>2</v>
      </c>
      <c r="N143" s="22">
        <v>0</v>
      </c>
      <c r="O143" s="22">
        <v>1</v>
      </c>
      <c r="P143" s="22">
        <v>12</v>
      </c>
      <c r="Q143" s="22">
        <v>10</v>
      </c>
      <c r="R143" s="22">
        <v>15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5.8823529411764705E-2</v>
      </c>
      <c r="C144" s="119">
        <f t="shared" ref="C144:I144" si="12">+IF($J$143=0,"",(C143/$J$143))</f>
        <v>0</v>
      </c>
      <c r="D144" s="119">
        <f t="shared" si="12"/>
        <v>2.9411764705882353E-2</v>
      </c>
      <c r="E144" s="119">
        <f t="shared" si="12"/>
        <v>0.29411764705882354</v>
      </c>
      <c r="F144" s="119">
        <f t="shared" si="12"/>
        <v>0.26470588235294118</v>
      </c>
      <c r="G144" s="119">
        <f t="shared" si="12"/>
        <v>0.35294117647058826</v>
      </c>
      <c r="H144" s="119">
        <f t="shared" si="12"/>
        <v>0</v>
      </c>
      <c r="I144" s="120">
        <f t="shared" si="12"/>
        <v>0</v>
      </c>
      <c r="J144" s="236"/>
      <c r="M144" s="3">
        <v>2</v>
      </c>
      <c r="N144" s="3">
        <v>0</v>
      </c>
      <c r="O144" s="3">
        <v>1</v>
      </c>
      <c r="P144" s="3">
        <v>6</v>
      </c>
      <c r="Q144" s="3">
        <v>11</v>
      </c>
      <c r="R144" s="3">
        <v>15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2</v>
      </c>
      <c r="C145" s="116">
        <f t="shared" ref="C145:I145" si="13">+N143</f>
        <v>0</v>
      </c>
      <c r="D145" s="116">
        <f t="shared" si="13"/>
        <v>1</v>
      </c>
      <c r="E145" s="116">
        <f t="shared" si="13"/>
        <v>12</v>
      </c>
      <c r="F145" s="116">
        <f t="shared" si="13"/>
        <v>10</v>
      </c>
      <c r="G145" s="116">
        <f t="shared" si="13"/>
        <v>15</v>
      </c>
      <c r="H145" s="116">
        <f t="shared" si="13"/>
        <v>0</v>
      </c>
      <c r="I145" s="117">
        <f t="shared" si="13"/>
        <v>0</v>
      </c>
      <c r="J145" s="235">
        <f>+SUM(B145:I145)</f>
        <v>40</v>
      </c>
      <c r="M145" s="3">
        <v>2</v>
      </c>
      <c r="N145" s="3">
        <v>0</v>
      </c>
      <c r="O145" s="3">
        <v>1</v>
      </c>
      <c r="P145" s="3">
        <v>5</v>
      </c>
      <c r="Q145" s="3">
        <v>10</v>
      </c>
      <c r="R145" s="3">
        <v>17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0.05</v>
      </c>
      <c r="C146" s="119">
        <f t="shared" ref="C146:I146" si="14">+IF($J$145=0,"",(C145/$J$145))</f>
        <v>0</v>
      </c>
      <c r="D146" s="119">
        <f t="shared" si="14"/>
        <v>2.5000000000000001E-2</v>
      </c>
      <c r="E146" s="119">
        <f t="shared" si="14"/>
        <v>0.3</v>
      </c>
      <c r="F146" s="119">
        <f t="shared" si="14"/>
        <v>0.25</v>
      </c>
      <c r="G146" s="119">
        <f t="shared" si="14"/>
        <v>0.375</v>
      </c>
      <c r="H146" s="119">
        <f t="shared" si="14"/>
        <v>0</v>
      </c>
      <c r="I146" s="120">
        <f t="shared" si="14"/>
        <v>0</v>
      </c>
      <c r="J146" s="236"/>
      <c r="M146" s="3">
        <v>2</v>
      </c>
      <c r="N146" s="3">
        <v>0</v>
      </c>
      <c r="O146" s="3">
        <v>1</v>
      </c>
      <c r="P146" s="3">
        <v>7</v>
      </c>
      <c r="Q146" s="3">
        <v>10</v>
      </c>
      <c r="R146" s="3">
        <v>17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2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6</v>
      </c>
      <c r="F147" s="116">
        <f t="shared" si="15"/>
        <v>11</v>
      </c>
      <c r="G147" s="116">
        <f t="shared" si="15"/>
        <v>15</v>
      </c>
      <c r="H147" s="116">
        <f t="shared" si="15"/>
        <v>0</v>
      </c>
      <c r="I147" s="117">
        <f t="shared" si="15"/>
        <v>0</v>
      </c>
      <c r="J147" s="235">
        <f>+SUM(B147:I147)</f>
        <v>35</v>
      </c>
      <c r="M147" s="3">
        <v>1</v>
      </c>
      <c r="N147" s="3">
        <v>0</v>
      </c>
      <c r="O147" s="3">
        <v>1</v>
      </c>
      <c r="P147" s="3">
        <v>9</v>
      </c>
      <c r="Q147" s="3">
        <v>9</v>
      </c>
      <c r="R147" s="3">
        <v>20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5.7142857142857141E-2</v>
      </c>
      <c r="C148" s="119">
        <f t="shared" ref="C148:I148" si="16">+IF($J$147=0,"",(C147/$J$147))</f>
        <v>0</v>
      </c>
      <c r="D148" s="119">
        <f t="shared" si="16"/>
        <v>2.8571428571428571E-2</v>
      </c>
      <c r="E148" s="119">
        <f t="shared" si="16"/>
        <v>0.17142857142857143</v>
      </c>
      <c r="F148" s="119">
        <f t="shared" si="16"/>
        <v>0.31428571428571428</v>
      </c>
      <c r="G148" s="119">
        <f t="shared" si="16"/>
        <v>0.42857142857142855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2</v>
      </c>
      <c r="C149" s="116">
        <f t="shared" ref="C149:I149" si="17">+N145</f>
        <v>0</v>
      </c>
      <c r="D149" s="116">
        <f t="shared" si="17"/>
        <v>1</v>
      </c>
      <c r="E149" s="116">
        <f t="shared" si="17"/>
        <v>5</v>
      </c>
      <c r="F149" s="116">
        <f t="shared" si="17"/>
        <v>10</v>
      </c>
      <c r="G149" s="116">
        <f t="shared" si="17"/>
        <v>17</v>
      </c>
      <c r="H149" s="116">
        <f t="shared" si="17"/>
        <v>0</v>
      </c>
      <c r="I149" s="117">
        <f t="shared" si="17"/>
        <v>0</v>
      </c>
      <c r="J149" s="235">
        <f>+SUM(B149:I149)</f>
        <v>35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5.7142857142857141E-2</v>
      </c>
      <c r="C150" s="119">
        <f t="shared" ref="C150:I150" si="18">+IF($J$149=0,"",(C149/$J$149))</f>
        <v>0</v>
      </c>
      <c r="D150" s="119">
        <f t="shared" si="18"/>
        <v>2.8571428571428571E-2</v>
      </c>
      <c r="E150" s="119">
        <f t="shared" si="18"/>
        <v>0.14285714285714285</v>
      </c>
      <c r="F150" s="119">
        <f t="shared" si="18"/>
        <v>0.2857142857142857</v>
      </c>
      <c r="G150" s="119">
        <f t="shared" si="18"/>
        <v>0.48571428571428571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2</v>
      </c>
      <c r="C151" s="116">
        <f t="shared" ref="C151:I151" si="19">+N146</f>
        <v>0</v>
      </c>
      <c r="D151" s="116">
        <f t="shared" si="19"/>
        <v>1</v>
      </c>
      <c r="E151" s="116">
        <f t="shared" si="19"/>
        <v>7</v>
      </c>
      <c r="F151" s="116">
        <f t="shared" si="19"/>
        <v>10</v>
      </c>
      <c r="G151" s="116">
        <f t="shared" si="19"/>
        <v>17</v>
      </c>
      <c r="H151" s="116">
        <f t="shared" si="19"/>
        <v>0</v>
      </c>
      <c r="I151" s="117">
        <f t="shared" si="19"/>
        <v>0</v>
      </c>
      <c r="J151" s="235">
        <f>+SUM(B151:I151)</f>
        <v>37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5.4054054054054057E-2</v>
      </c>
      <c r="C152" s="119">
        <f t="shared" ref="C152:I152" si="20">+IF($J$151=0,"",(C151/$J$151))</f>
        <v>0</v>
      </c>
      <c r="D152" s="119">
        <f t="shared" si="20"/>
        <v>2.7027027027027029E-2</v>
      </c>
      <c r="E152" s="119">
        <f t="shared" si="20"/>
        <v>0.1891891891891892</v>
      </c>
      <c r="F152" s="119">
        <f t="shared" si="20"/>
        <v>0.27027027027027029</v>
      </c>
      <c r="G152" s="119">
        <f t="shared" si="20"/>
        <v>0.45945945945945948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1</v>
      </c>
      <c r="C153" s="122">
        <f t="shared" ref="C153:I153" si="21">+N147</f>
        <v>0</v>
      </c>
      <c r="D153" s="122">
        <f t="shared" si="21"/>
        <v>1</v>
      </c>
      <c r="E153" s="122">
        <f t="shared" si="21"/>
        <v>9</v>
      </c>
      <c r="F153" s="122">
        <f t="shared" si="21"/>
        <v>9</v>
      </c>
      <c r="G153" s="122">
        <f t="shared" si="21"/>
        <v>20</v>
      </c>
      <c r="H153" s="122">
        <f t="shared" si="21"/>
        <v>0</v>
      </c>
      <c r="I153" s="123">
        <f t="shared" si="21"/>
        <v>0</v>
      </c>
      <c r="J153" s="259">
        <f>+SUM(B153:I153)</f>
        <v>40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2.5000000000000001E-2</v>
      </c>
      <c r="C154" s="125">
        <f t="shared" ref="C154:I154" si="22">+IF($J$153=0,"",(C153/$J$153))</f>
        <v>0</v>
      </c>
      <c r="D154" s="125">
        <f t="shared" si="22"/>
        <v>2.5000000000000001E-2</v>
      </c>
      <c r="E154" s="125">
        <f t="shared" si="22"/>
        <v>0.22500000000000001</v>
      </c>
      <c r="F154" s="125">
        <f t="shared" si="22"/>
        <v>0.22500000000000001</v>
      </c>
      <c r="G154" s="125">
        <f t="shared" si="22"/>
        <v>0.5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32</v>
      </c>
      <c r="C159" s="83">
        <f t="shared" ref="C159:E159" si="23">+N159</f>
        <v>1</v>
      </c>
      <c r="D159" s="83">
        <f t="shared" si="23"/>
        <v>0</v>
      </c>
      <c r="E159" s="110">
        <f t="shared" si="23"/>
        <v>0</v>
      </c>
      <c r="F159" s="297">
        <f>+SUM(B159:E159)</f>
        <v>33</v>
      </c>
      <c r="G159" s="83">
        <f>Q159</f>
        <v>8</v>
      </c>
      <c r="H159" s="110">
        <f>R159</f>
        <v>25</v>
      </c>
      <c r="I159" s="297">
        <f>+SUM(G159:H159)</f>
        <v>33</v>
      </c>
      <c r="J159" s="34"/>
      <c r="M159" s="3">
        <v>32</v>
      </c>
      <c r="N159" s="3">
        <v>1</v>
      </c>
      <c r="O159" s="3">
        <v>0</v>
      </c>
      <c r="P159" s="3">
        <v>0</v>
      </c>
      <c r="Q159" s="3">
        <v>8</v>
      </c>
      <c r="R159" s="3">
        <v>25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0.96969696969696972</v>
      </c>
      <c r="C160" s="30">
        <f t="shared" ref="C160:E160" si="24">+IF($F$159=0,"",(C159/$F$159))</f>
        <v>3.0303030303030304E-2</v>
      </c>
      <c r="D160" s="30">
        <f t="shared" si="24"/>
        <v>0</v>
      </c>
      <c r="E160" s="113">
        <f t="shared" si="24"/>
        <v>0</v>
      </c>
      <c r="F160" s="298"/>
      <c r="G160" s="30">
        <f>+IF($I$159=0,"",(G159/$I$159))</f>
        <v>0.24242424242424243</v>
      </c>
      <c r="H160" s="113">
        <f>+IF($I$159=0,"",(H159/$I$159))</f>
        <v>0.75757575757575757</v>
      </c>
      <c r="I160" s="298"/>
      <c r="J160" s="34"/>
      <c r="M160" s="3">
        <v>32</v>
      </c>
      <c r="N160" s="3">
        <v>2</v>
      </c>
      <c r="O160" s="3">
        <v>0</v>
      </c>
      <c r="P160" s="3">
        <v>0</v>
      </c>
      <c r="Q160" s="3">
        <v>6</v>
      </c>
      <c r="R160" s="3">
        <v>28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32</v>
      </c>
      <c r="C161" s="25">
        <f t="shared" ref="C161:E161" si="25">+N160</f>
        <v>2</v>
      </c>
      <c r="D161" s="25">
        <f t="shared" si="25"/>
        <v>0</v>
      </c>
      <c r="E161" s="116">
        <f t="shared" si="25"/>
        <v>0</v>
      </c>
      <c r="F161" s="235">
        <f>+SUM(B161:E161)</f>
        <v>34</v>
      </c>
      <c r="G161" s="25">
        <f>Q160</f>
        <v>6</v>
      </c>
      <c r="H161" s="116">
        <f>R160</f>
        <v>28</v>
      </c>
      <c r="I161" s="235">
        <f>+SUM(G161:H161)</f>
        <v>34</v>
      </c>
      <c r="J161" s="34"/>
      <c r="M161" s="3">
        <v>37</v>
      </c>
      <c r="N161" s="3">
        <v>2</v>
      </c>
      <c r="O161" s="3">
        <v>1</v>
      </c>
      <c r="P161" s="3">
        <v>0</v>
      </c>
      <c r="Q161" s="3">
        <v>11</v>
      </c>
      <c r="R161" s="3">
        <v>29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0.94117647058823528</v>
      </c>
      <c r="C162" s="29">
        <f t="shared" ref="C162:E162" si="26">+IF($F$161=0,"",(C161/$F$161))</f>
        <v>5.8823529411764705E-2</v>
      </c>
      <c r="D162" s="29">
        <f t="shared" si="26"/>
        <v>0</v>
      </c>
      <c r="E162" s="119">
        <f t="shared" si="26"/>
        <v>0</v>
      </c>
      <c r="F162" s="236"/>
      <c r="G162" s="29">
        <f>+IF($I$161=0,"",(G161/$I$161))</f>
        <v>0.17647058823529413</v>
      </c>
      <c r="H162" s="119">
        <f>+IF($I$161=0,"",(H161/$I$161))</f>
        <v>0.82352941176470584</v>
      </c>
      <c r="I162" s="236"/>
      <c r="J162" s="34"/>
      <c r="M162" s="3">
        <v>22</v>
      </c>
      <c r="N162" s="3">
        <v>12</v>
      </c>
      <c r="O162" s="3">
        <v>1</v>
      </c>
      <c r="P162" s="3">
        <v>0</v>
      </c>
      <c r="Q162" s="3">
        <v>11</v>
      </c>
      <c r="R162" s="3">
        <v>24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37</v>
      </c>
      <c r="C163" s="25">
        <f t="shared" ref="C163:E163" si="27">+N161</f>
        <v>2</v>
      </c>
      <c r="D163" s="25">
        <f t="shared" si="27"/>
        <v>1</v>
      </c>
      <c r="E163" s="116">
        <f t="shared" si="27"/>
        <v>0</v>
      </c>
      <c r="F163" s="235">
        <f>+SUM(B163:E163)</f>
        <v>40</v>
      </c>
      <c r="G163" s="25">
        <f>Q161</f>
        <v>11</v>
      </c>
      <c r="H163" s="116">
        <f>R161</f>
        <v>29</v>
      </c>
      <c r="I163" s="235">
        <f>+SUM(G163:H163)</f>
        <v>40</v>
      </c>
      <c r="J163" s="34"/>
      <c r="M163" s="3">
        <v>24</v>
      </c>
      <c r="N163" s="3">
        <v>7</v>
      </c>
      <c r="O163" s="3">
        <v>4</v>
      </c>
      <c r="P163" s="3">
        <v>0</v>
      </c>
      <c r="Q163" s="3">
        <v>9</v>
      </c>
      <c r="R163" s="3">
        <v>26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0.92500000000000004</v>
      </c>
      <c r="C164" s="29">
        <f t="shared" ref="C164:E164" si="28">+IF($F$163=0,"",(C163/$F$163))</f>
        <v>0.05</v>
      </c>
      <c r="D164" s="29">
        <f t="shared" si="28"/>
        <v>2.5000000000000001E-2</v>
      </c>
      <c r="E164" s="119">
        <f t="shared" si="28"/>
        <v>0</v>
      </c>
      <c r="F164" s="236"/>
      <c r="G164" s="29">
        <f>+IF($I$163=0,"",(G163/$I$163))</f>
        <v>0.27500000000000002</v>
      </c>
      <c r="H164" s="119">
        <f>+IF($I$163=0,"",(H163/$I$163))</f>
        <v>0.72499999999999998</v>
      </c>
      <c r="I164" s="236"/>
      <c r="J164" s="34"/>
      <c r="M164" s="3">
        <v>28</v>
      </c>
      <c r="N164" s="3">
        <v>7</v>
      </c>
      <c r="O164" s="3">
        <v>2</v>
      </c>
      <c r="P164" s="3">
        <v>0</v>
      </c>
      <c r="Q164" s="3">
        <v>9</v>
      </c>
      <c r="R164" s="3">
        <v>28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22</v>
      </c>
      <c r="C165" s="19">
        <f t="shared" ref="C165:E165" si="29">+N162</f>
        <v>12</v>
      </c>
      <c r="D165" s="19">
        <f t="shared" si="29"/>
        <v>1</v>
      </c>
      <c r="E165" s="122">
        <f t="shared" si="29"/>
        <v>0</v>
      </c>
      <c r="F165" s="235">
        <f>+SUM(B165:E165)</f>
        <v>35</v>
      </c>
      <c r="G165" s="25">
        <f>Q162</f>
        <v>11</v>
      </c>
      <c r="H165" s="116">
        <f>R162</f>
        <v>24</v>
      </c>
      <c r="I165" s="235">
        <f>+SUM(G165:H165)</f>
        <v>35</v>
      </c>
      <c r="J165" s="34"/>
      <c r="M165" s="3">
        <v>26</v>
      </c>
      <c r="N165" s="3">
        <v>11</v>
      </c>
      <c r="O165" s="3">
        <v>3</v>
      </c>
      <c r="P165" s="3">
        <v>0</v>
      </c>
      <c r="Q165" s="3">
        <v>12</v>
      </c>
      <c r="R165" s="3">
        <v>28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0.62857142857142856</v>
      </c>
      <c r="C166" s="29">
        <f>+IF($F$165=0,"",(C165/$F$165))</f>
        <v>0.34285714285714286</v>
      </c>
      <c r="D166" s="29">
        <f t="shared" ref="D166:E166" si="30">+IF($F$165=0,"",(D165/$F$165))</f>
        <v>2.8571428571428571E-2</v>
      </c>
      <c r="E166" s="119">
        <f t="shared" si="30"/>
        <v>0</v>
      </c>
      <c r="F166" s="236"/>
      <c r="G166" s="29">
        <f>+IF($I$165=0,"",(G165/$I$165))</f>
        <v>0.31428571428571428</v>
      </c>
      <c r="H166" s="119">
        <f>+IF($I$165=0,"",(H165/$I$165))</f>
        <v>0.68571428571428572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24</v>
      </c>
      <c r="C167" s="19">
        <f t="shared" ref="C167:E167" si="31">+N163</f>
        <v>7</v>
      </c>
      <c r="D167" s="19">
        <f t="shared" si="31"/>
        <v>4</v>
      </c>
      <c r="E167" s="122">
        <f t="shared" si="31"/>
        <v>0</v>
      </c>
      <c r="F167" s="235">
        <f>+SUM(B167:E167)</f>
        <v>35</v>
      </c>
      <c r="G167" s="25">
        <f>Q163</f>
        <v>9</v>
      </c>
      <c r="H167" s="116">
        <f>R163</f>
        <v>26</v>
      </c>
      <c r="I167" s="235">
        <f>+SUM(G167:H167)</f>
        <v>35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0.68571428571428572</v>
      </c>
      <c r="C168" s="29">
        <f>+IF($F$167=0,"",(C167/$F$167))</f>
        <v>0.2</v>
      </c>
      <c r="D168" s="29">
        <f>+IF($F$167=0,"",(D167/$F$167))</f>
        <v>0.11428571428571428</v>
      </c>
      <c r="E168" s="119">
        <f>+IF($F$167=0,"",(E167/$F$167))</f>
        <v>0</v>
      </c>
      <c r="F168" s="236"/>
      <c r="G168" s="29">
        <f>+IF($I$167=0,"",(G167/$I$167))</f>
        <v>0.25714285714285712</v>
      </c>
      <c r="H168" s="119">
        <f>+IF($I$167=0,"",(H167/$I$167))</f>
        <v>0.74285714285714288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28</v>
      </c>
      <c r="C169" s="19">
        <f t="shared" ref="C169:E169" si="32">+N164</f>
        <v>7</v>
      </c>
      <c r="D169" s="19">
        <f t="shared" si="32"/>
        <v>2</v>
      </c>
      <c r="E169" s="122">
        <f t="shared" si="32"/>
        <v>0</v>
      </c>
      <c r="F169" s="235">
        <f>+SUM(B169:E169)</f>
        <v>37</v>
      </c>
      <c r="G169" s="25">
        <f>Q164</f>
        <v>9</v>
      </c>
      <c r="H169" s="116">
        <f>R164</f>
        <v>28</v>
      </c>
      <c r="I169" s="277">
        <f>+SUM(G169:H169)</f>
        <v>37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0.7567567567567568</v>
      </c>
      <c r="C170" s="29">
        <f>+IF($F$169=0,"",(C169/$F$169))</f>
        <v>0.1891891891891892</v>
      </c>
      <c r="D170" s="29">
        <f>+IF($F$169=0,"",(D169/$F$169))</f>
        <v>5.4054054054054057E-2</v>
      </c>
      <c r="E170" s="119">
        <f>+IF($F$169=0,"",(E169/$F$169))</f>
        <v>0</v>
      </c>
      <c r="F170" s="236"/>
      <c r="G170" s="29">
        <f>+IF($I$169=0,"",(G169/$I$169))</f>
        <v>0.24324324324324326</v>
      </c>
      <c r="H170" s="119">
        <f>+IF($I$169=0,"",(H169/$I$169))</f>
        <v>0.7567567567567568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26</v>
      </c>
      <c r="C171" s="19">
        <f t="shared" ref="C171:E171" si="33">+N165</f>
        <v>11</v>
      </c>
      <c r="D171" s="19">
        <f t="shared" si="33"/>
        <v>3</v>
      </c>
      <c r="E171" s="122">
        <f t="shared" si="33"/>
        <v>0</v>
      </c>
      <c r="F171" s="259">
        <f>+SUM(B171:E171)</f>
        <v>40</v>
      </c>
      <c r="G171" s="19">
        <f>Q165</f>
        <v>12</v>
      </c>
      <c r="H171" s="122">
        <f>R165</f>
        <v>28</v>
      </c>
      <c r="I171" s="259">
        <f>+SUM(G171:H171)</f>
        <v>40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0.65</v>
      </c>
      <c r="C172" s="127">
        <f t="shared" ref="C172:E172" si="34">+IF($F$171=0,"",(C171/$F$171))</f>
        <v>0.27500000000000002</v>
      </c>
      <c r="D172" s="127">
        <f t="shared" si="34"/>
        <v>7.4999999999999997E-2</v>
      </c>
      <c r="E172" s="125">
        <f t="shared" si="34"/>
        <v>0</v>
      </c>
      <c r="F172" s="260"/>
      <c r="G172" s="127">
        <f>+IF($I$171=0,"",(G171/$I$171))</f>
        <v>0.3</v>
      </c>
      <c r="H172" s="125">
        <f>+IF($I$171=0,"",(H171/$I$171))</f>
        <v>0.7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33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33</v>
      </c>
      <c r="I178" s="21"/>
      <c r="J178" s="21"/>
      <c r="K178" s="3"/>
      <c r="L178" s="3"/>
      <c r="M178" s="3">
        <v>0</v>
      </c>
      <c r="N178" s="3">
        <v>33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2</v>
      </c>
      <c r="O179" s="43">
        <v>32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2</v>
      </c>
      <c r="D180" s="25">
        <f t="shared" si="37"/>
        <v>32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34</v>
      </c>
      <c r="I180" s="20"/>
      <c r="J180" s="20"/>
      <c r="K180" s="3"/>
      <c r="L180" s="3"/>
      <c r="M180" s="3">
        <v>0</v>
      </c>
      <c r="N180" s="3">
        <v>3</v>
      </c>
      <c r="O180" s="43">
        <v>37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5.8823529411764705E-2</v>
      </c>
      <c r="D181" s="29">
        <f t="shared" si="38"/>
        <v>0.94117647058823528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13</v>
      </c>
      <c r="O181" s="43">
        <v>22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3</v>
      </c>
      <c r="D182" s="25">
        <f t="shared" si="39"/>
        <v>37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40</v>
      </c>
      <c r="I182" s="20"/>
      <c r="J182" s="20"/>
      <c r="K182" s="3"/>
      <c r="L182" s="3"/>
      <c r="M182" s="3">
        <v>0</v>
      </c>
      <c r="N182" s="3">
        <v>11</v>
      </c>
      <c r="O182" s="43">
        <v>24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</v>
      </c>
      <c r="C183" s="29">
        <f t="shared" ref="C183:G183" si="40">+IF($H$182=0,"",(C182/$H$182))</f>
        <v>7.4999999999999997E-2</v>
      </c>
      <c r="D183" s="29">
        <f t="shared" si="40"/>
        <v>0.92500000000000004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0</v>
      </c>
      <c r="N183" s="3">
        <v>9</v>
      </c>
      <c r="O183" s="43">
        <v>28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13</v>
      </c>
      <c r="D184" s="25">
        <f t="shared" si="41"/>
        <v>22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35</v>
      </c>
      <c r="I184" s="20"/>
      <c r="J184" s="20"/>
      <c r="K184" s="20"/>
      <c r="L184" s="20"/>
      <c r="M184" s="3">
        <v>0</v>
      </c>
      <c r="N184" s="3">
        <v>14</v>
      </c>
      <c r="O184" s="43">
        <v>26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0.37142857142857144</v>
      </c>
      <c r="D185" s="29">
        <f t="shared" si="42"/>
        <v>0.62857142857142856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11</v>
      </c>
      <c r="D186" s="25">
        <f t="shared" si="43"/>
        <v>24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35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0.31428571428571428</v>
      </c>
      <c r="D187" s="29">
        <f t="shared" si="44"/>
        <v>0.68571428571428572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9</v>
      </c>
      <c r="D188" s="25">
        <f t="shared" si="45"/>
        <v>28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37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0.24324324324324326</v>
      </c>
      <c r="D189" s="29">
        <f t="shared" si="46"/>
        <v>0.7567567567567568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14</v>
      </c>
      <c r="D190" s="25">
        <f t="shared" si="47"/>
        <v>26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40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0.35</v>
      </c>
      <c r="D191" s="127">
        <f t="shared" ref="D191:G191" si="48">+IF($H$190=0,"",(D190/$H$190))</f>
        <v>0.65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7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18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25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2023-09-03T02:18:23Z</dcterms:modified>
</cp:coreProperties>
</file>