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236E2A4-DF5E-485B-A54A-BA1CD45093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<sst xmlns="http://schemas.openxmlformats.org/spreadsheetml/2006/main" count="286" uniqueCount="126">
  <si>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</si>
  <si>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</si>
  <si>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</si>
  <si>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</si>
  <si>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</si>
  <si>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</si>
  <si>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</si>
  <si>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</si>
  <si>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</si>
  <si>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</si>
  <si>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</si>
  <si>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</si>
  <si>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</si>
  <si>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</si>
  <si>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</si>
  <si>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</si>
  <si>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</si>
  <si>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</si>
  <si>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</si>
  <si>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</si>
  <si>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</si>
  <si>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</si>
  <si>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</si>
  <si>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</si>
  <si>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</si>
  <si>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</si>
  <si>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</si>
  <si>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</si>
  <si>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</si>
  <si>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</si>
  <si>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</si>
  <si>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</si>
  <si>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</si>
  <si>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</si>
  <si>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</si>
  <si>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</si>
  <si>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</si>
  <si>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</si>
  <si>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</si>
  <si>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</si>
  <si>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</si>
  <si>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</si>
  <si>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</si>
  <si>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</si>
  <si>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</si>
  <si>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</si>
  <si>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</si>
  <si>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</si>
  <si>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</si>
  <si>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</si>
  <si>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</si>
  <si>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</si>
  <si>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</si>
  <si>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</si>
  <si>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</si>
  <si>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</si>
  <si>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</si>
  <si>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</si>
  <si>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</si>
  <si>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</si>
  <si>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</si>
  <si>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</si>
  <si>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</si>
  <si>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</si>
  <si>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</si>
  <si>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</si>
  <si>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</si>
  <si>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</si>
  <si>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</si>
  <si>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</si>
  <si>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</si>
  <si>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</si>
  <si>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</si>
  <si>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</si>
  <si>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</si>
  <si>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</si>
  <si>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</si>
  <si>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</si>
  <si>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</si>
  <si>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</si>
  <si>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</si>
  <si>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</si>
  <si>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</si>
  <si>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</si>
  <si>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</si>
  <si>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</si>
  <si>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</si>
  <si>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</si>
  <si>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</si>
  <si>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</si>
  <si>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</si>
  <si>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</si>
  <si>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</si>
  <si>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</si>
  <si>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</si>
  <si>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</si>
  <si>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</si>
  <si>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</si>
  <si>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</si>
  <si>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</si>
  <si>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</si>
  <si>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</si>
  <si>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</si>
  <si>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</si>
  <si>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</si>
  <si>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</si>
  <si>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</si>
  <si>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</si>
  <si>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</si>
  <si>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</si>
  <si>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</si>
  <si>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</si>
  <si>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</si>
  <si>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</si>
  <si>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</si>
  <si>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</si>
  <si>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</si>
  <si>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</si>
  <si>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</si>
  <si>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</si>
  <si>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</si>
  <si>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</si>
  <si>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</si>
  <si>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</si>
  <si>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</si>
  <si>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FUNDACION UNIVERSITARIA INTERNACIONAL DE COLOMBIA - UNINCOL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</si>
</sst>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INTERNACIONAL DE COLOMBIA - UNINCOL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INTERNACIONAL DE COLOMBIA - UNINCOL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78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78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43</v>
      </c>
      <c r="M32" s="61">
        <v>78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43</v>
      </c>
      <c r="M34" s="167">
        <f>+SUM(M32:M33)</f>
        <v>78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43</v>
      </c>
      <c r="M41" s="70">
        <v>78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43</v>
      </c>
      <c r="M45" s="167">
        <f>+SUM(M39:M44)</f>
        <v>78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35</v>
      </c>
      <c r="M54" s="70">
        <v>45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8</v>
      </c>
      <c r="M58" s="74">
        <v>33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43</v>
      </c>
      <c r="M59" s="167">
        <f>+SUM(M50:M58)</f>
        <v>78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35</v>
      </c>
      <c r="M67" s="62">
        <v>53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8</v>
      </c>
      <c r="M71" s="62">
        <v>17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43</v>
      </c>
      <c r="M76" s="173">
        <f t="shared" si="4"/>
        <v>78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43</v>
      </c>
      <c r="M84" s="88">
        <v>78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43</v>
      </c>
      <c r="M87" s="167">
        <f>+SUM(M82:M86)</f>
        <v>78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25</v>
      </c>
      <c r="M93" s="87">
        <v>47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18</v>
      </c>
      <c r="M94" s="88">
        <v>31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43</v>
      </c>
      <c r="M95" s="167">
        <f t="shared" si="6"/>
        <v>78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78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4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78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17</v>
      </c>
      <c r="E131" s="100">
        <v>0</v>
      </c>
      <c r="F131" s="254">
        <f>+E131+E132</f>
        <v>17</v>
      </c>
      <c r="G131" s="100">
        <v>0</v>
      </c>
      <c r="H131" s="254">
        <f>+G131+G132</f>
        <v>10</v>
      </c>
    </row>
    <row r="132" spans="1:28" ht="18.75" x14ac:dyDescent="0.25">
      <c r="A132" s="267"/>
      <c r="B132" s="105">
        <v>2</v>
      </c>
      <c r="C132" s="99">
        <v>17</v>
      </c>
      <c r="D132" s="244"/>
      <c r="E132" s="99">
        <v>17</v>
      </c>
      <c r="F132" s="244"/>
      <c r="G132" s="99">
        <v>10</v>
      </c>
      <c r="H132" s="244"/>
    </row>
    <row r="133" spans="1:28" ht="18.75" x14ac:dyDescent="0.25">
      <c r="A133" s="266">
        <v>2021</v>
      </c>
      <c r="B133" s="106">
        <v>1</v>
      </c>
      <c r="C133" s="100">
        <v>40</v>
      </c>
      <c r="D133" s="254">
        <f>+C133+C134</f>
        <v>67</v>
      </c>
      <c r="E133" s="100">
        <v>40</v>
      </c>
      <c r="F133" s="254">
        <f>+E133+E134</f>
        <v>67</v>
      </c>
      <c r="G133" s="100">
        <v>36</v>
      </c>
      <c r="H133" s="254">
        <f>+G133+G134</f>
        <v>57</v>
      </c>
    </row>
    <row r="134" spans="1:28" ht="18.75" x14ac:dyDescent="0.25">
      <c r="A134" s="267"/>
      <c r="B134" s="105">
        <v>2</v>
      </c>
      <c r="C134" s="99">
        <v>27</v>
      </c>
      <c r="D134" s="244"/>
      <c r="E134" s="99">
        <v>27</v>
      </c>
      <c r="F134" s="244"/>
      <c r="G134" s="99">
        <v>21</v>
      </c>
      <c r="H134" s="244"/>
    </row>
    <row r="135" spans="1:28" ht="18.75" x14ac:dyDescent="0.25">
      <c r="A135" s="303">
        <v>2022</v>
      </c>
      <c r="B135" s="107">
        <v>1</v>
      </c>
      <c r="C135" s="101">
        <v>52</v>
      </c>
      <c r="D135" s="255">
        <f>+C135+C136</f>
        <v>136</v>
      </c>
      <c r="E135" s="101">
        <v>52</v>
      </c>
      <c r="F135" s="255">
        <f>+E135+E136</f>
        <v>136</v>
      </c>
      <c r="G135" s="101">
        <v>51</v>
      </c>
      <c r="H135" s="255">
        <f>+G135+G136</f>
        <v>135</v>
      </c>
    </row>
    <row r="136" spans="1:28" ht="19.5" thickBot="1" x14ac:dyDescent="0.3">
      <c r="A136" s="304"/>
      <c r="B136" s="108">
        <v>2</v>
      </c>
      <c r="C136" s="102">
        <v>84</v>
      </c>
      <c r="D136" s="256"/>
      <c r="E136" s="102">
        <v>84</v>
      </c>
      <c r="F136" s="256"/>
      <c r="G136" s="102">
        <v>84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1</v>
      </c>
      <c r="Q146" s="3">
        <v>1</v>
      </c>
      <c r="R146" s="3">
        <v>5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4</v>
      </c>
      <c r="Q147" s="3">
        <v>1</v>
      </c>
      <c r="R147" s="3">
        <v>12</v>
      </c>
      <c r="S147" s="3">
        <v>6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</v>
      </c>
      <c r="F151" s="116">
        <f t="shared" si="19"/>
        <v>1</v>
      </c>
      <c r="G151" s="116">
        <f t="shared" si="19"/>
        <v>5</v>
      </c>
      <c r="H151" s="116">
        <f t="shared" si="19"/>
        <v>3</v>
      </c>
      <c r="I151" s="117">
        <f t="shared" si="19"/>
        <v>0</v>
      </c>
      <c r="J151" s="235">
        <f>+SUM(B151:I151)</f>
        <v>10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</v>
      </c>
      <c r="F152" s="119">
        <f t="shared" si="20"/>
        <v>0.1</v>
      </c>
      <c r="G152" s="119">
        <f t="shared" si="20"/>
        <v>0.5</v>
      </c>
      <c r="H152" s="119">
        <f t="shared" si="20"/>
        <v>0.3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</v>
      </c>
      <c r="F153" s="122">
        <f t="shared" si="21"/>
        <v>1</v>
      </c>
      <c r="G153" s="122">
        <f t="shared" si="21"/>
        <v>12</v>
      </c>
      <c r="H153" s="122">
        <f t="shared" si="21"/>
        <v>6</v>
      </c>
      <c r="I153" s="123">
        <f t="shared" si="21"/>
        <v>0</v>
      </c>
      <c r="J153" s="259">
        <f>+SUM(B153:I153)</f>
        <v>23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0.17391304347826086</v>
      </c>
      <c r="F154" s="125">
        <f t="shared" si="22"/>
        <v>4.3478260869565216E-2</v>
      </c>
      <c r="G154" s="125">
        <f t="shared" si="22"/>
        <v>0.52173913043478259</v>
      </c>
      <c r="H154" s="125">
        <f t="shared" si="22"/>
        <v>0.2608695652173913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6</v>
      </c>
      <c r="N164" s="3">
        <v>2</v>
      </c>
      <c r="O164" s="3">
        <v>2</v>
      </c>
      <c r="P164" s="3">
        <v>0</v>
      </c>
      <c r="Q164" s="3">
        <v>7</v>
      </c>
      <c r="R164" s="3">
        <v>3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17</v>
      </c>
      <c r="N165" s="3">
        <v>2</v>
      </c>
      <c r="O165" s="3">
        <v>4</v>
      </c>
      <c r="P165" s="3">
        <v>0</v>
      </c>
      <c r="Q165" s="3">
        <v>11</v>
      </c>
      <c r="R165" s="3">
        <v>12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6</v>
      </c>
      <c r="C169" s="19">
        <f t="shared" ref="C169:E169" si="32">+N164</f>
        <v>2</v>
      </c>
      <c r="D169" s="19">
        <f t="shared" si="32"/>
        <v>2</v>
      </c>
      <c r="E169" s="122">
        <f t="shared" si="32"/>
        <v>0</v>
      </c>
      <c r="F169" s="235">
        <f>+SUM(B169:E169)</f>
        <v>10</v>
      </c>
      <c r="G169" s="25">
        <f>Q164</f>
        <v>7</v>
      </c>
      <c r="H169" s="116">
        <f>R164</f>
        <v>3</v>
      </c>
      <c r="I169" s="277">
        <f>+SUM(G169:H169)</f>
        <v>10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0.6</v>
      </c>
      <c r="C170" s="29">
        <f>+IF($F$169=0,"",(C169/$F$169))</f>
        <v>0.2</v>
      </c>
      <c r="D170" s="29">
        <f>+IF($F$169=0,"",(D169/$F$169))</f>
        <v>0.2</v>
      </c>
      <c r="E170" s="119">
        <f>+IF($F$169=0,"",(E169/$F$169))</f>
        <v>0</v>
      </c>
      <c r="F170" s="236"/>
      <c r="G170" s="29">
        <f>+IF($I$169=0,"",(G169/$I$169))</f>
        <v>0.7</v>
      </c>
      <c r="H170" s="119">
        <f>+IF($I$169=0,"",(H169/$I$169))</f>
        <v>0.3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17</v>
      </c>
      <c r="C171" s="19">
        <f t="shared" ref="C171:E171" si="33">+N165</f>
        <v>2</v>
      </c>
      <c r="D171" s="19">
        <f t="shared" si="33"/>
        <v>4</v>
      </c>
      <c r="E171" s="122">
        <f t="shared" si="33"/>
        <v>0</v>
      </c>
      <c r="F171" s="259">
        <f>+SUM(B171:E171)</f>
        <v>23</v>
      </c>
      <c r="G171" s="19">
        <f>Q165</f>
        <v>11</v>
      </c>
      <c r="H171" s="122">
        <f>R165</f>
        <v>12</v>
      </c>
      <c r="I171" s="259">
        <f>+SUM(G171:H171)</f>
        <v>23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0.73913043478260865</v>
      </c>
      <c r="C172" s="127">
        <f t="shared" ref="C172:E172" si="34">+IF($F$171=0,"",(C171/$F$171))</f>
        <v>8.6956521739130432E-2</v>
      </c>
      <c r="D172" s="127">
        <f t="shared" si="34"/>
        <v>0.17391304347826086</v>
      </c>
      <c r="E172" s="125">
        <f t="shared" si="34"/>
        <v>0</v>
      </c>
      <c r="F172" s="260"/>
      <c r="G172" s="127">
        <f>+IF($I$171=0,"",(G171/$I$171))</f>
        <v>0.47826086956521741</v>
      </c>
      <c r="H172" s="125">
        <f>+IF($I$171=0,"",(H171/$I$171))</f>
        <v>0.52173913043478259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2</v>
      </c>
      <c r="N183" s="3">
        <v>0</v>
      </c>
      <c r="O183" s="43">
        <v>0</v>
      </c>
      <c r="P183" s="43">
        <v>0</v>
      </c>
      <c r="Q183" s="43">
        <v>8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3</v>
      </c>
      <c r="N184" s="3">
        <v>0</v>
      </c>
      <c r="O184" s="43">
        <v>0</v>
      </c>
      <c r="P184" s="43">
        <v>0</v>
      </c>
      <c r="Q184" s="43">
        <v>20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8</v>
      </c>
      <c r="G188" s="116">
        <f t="shared" si="45"/>
        <v>0</v>
      </c>
      <c r="H188" s="235">
        <f>+SUM(B188:G188)</f>
        <v>10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</v>
      </c>
      <c r="C189" s="29">
        <f t="shared" si="46"/>
        <v>0</v>
      </c>
      <c r="D189" s="29">
        <f t="shared" si="46"/>
        <v>0</v>
      </c>
      <c r="E189" s="29">
        <f t="shared" si="46"/>
        <v>0</v>
      </c>
      <c r="F189" s="29">
        <f t="shared" si="46"/>
        <v>0.8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20</v>
      </c>
      <c r="G190" s="116">
        <f t="shared" si="47"/>
        <v>0</v>
      </c>
      <c r="H190" s="235">
        <f>+SUM(B190:G190)</f>
        <v>23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0.13043478260869565</v>
      </c>
      <c r="C191" s="127">
        <f>+IF($H$190=0,"",(C190/$H$190))</f>
        <v>0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0.86956521739130432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2023-09-03T04:04:05Z</dcterms:modified>
</cp:coreProperties>
</file>