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CCBB5D1C-B82C-4341-B34C-E94C9595D49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<sst xmlns="http://schemas.openxmlformats.org/spreadsheetml/2006/main" count="250" uniqueCount="131">
  <si>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</si>
  <si>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</si>
  <si>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</si>
  <si>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</si>
  <si>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</si>
  <si>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</si>
  <si>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</si>
  <si>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</si>
  <si>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</si>
  <si>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</si>
  <si>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</si>
  <si>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</si>
  <si>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</si>
  <si>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</si>
  <si>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</si>
  <si>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</si>
  <si>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</si>
  <si>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</si>
  <si>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</si>
  <si>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</si>
  <si>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</si>
  <si>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</si>
  <si>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</si>
  <si>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</si>
  <si>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</si>
  <si>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</si>
  <si>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</si>
  <si>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</si>
  <si>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</si>
  <si>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</si>
  <si>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</si>
  <si>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</si>
  <si>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</si>
  <si>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</si>
  <si>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</si>
  <si>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</si>
  <si>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</si>
  <si>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</si>
  <si>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</si>
  <si>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</si>
  <si>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</si>
  <si>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</si>
  <si>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</si>
  <si>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</si>
  <si>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</si>
  <si>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</si>
  <si>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</si>
  <si>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</si>
  <si>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</si>
  <si>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</si>
  <si>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</si>
  <si>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</si>
  <si>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</si>
  <si>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</si>
  <si>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</si>
  <si>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</si>
  <si>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</si>
  <si>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</si>
  <si>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</si>
  <si>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</si>
  <si>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</si>
  <si>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</si>
  <si>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</si>
  <si>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</si>
  <si>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</si>
  <si>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</si>
  <si>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</si>
  <si>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</si>
  <si>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</si>
  <si>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</si>
  <si>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</si>
  <si>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</si>
  <si>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</si>
  <si>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</si>
  <si>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</si>
  <si>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</si>
  <si>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</si>
  <si>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</si>
  <si>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</si>
  <si>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</si>
  <si>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</si>
  <si>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</si>
  <si>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</si>
  <si>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</si>
  <si>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</si>
  <si>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</si>
  <si>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</si>
  <si>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</si>
  <si>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</si>
  <si>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</si>
  <si>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</si>
  <si>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</si>
  <si>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</si>
  <si>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</si>
  <si>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</si>
  <si>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</si>
  <si>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</si>
  <si>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</si>
  <si>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</si>
  <si>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</si>
  <si>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</si>
  <si>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</si>
  <si>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</si>
  <si>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</si>
  <si>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</si>
  <si>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</si>
  <si>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</si>
  <si>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</si>
  <si>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</si>
  <si>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</si>
  <si>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</si>
  <si>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</si>
  <si>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</si>
  <si>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</si>
  <si>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</si>
  <si>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</si>
  <si>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</si>
  <si>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</si>
  <si>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</si>
  <si>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</si>
  <si>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</si>
  <si>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</si>
  <si>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</si>
  <si>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</si>
  <si>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1,5 y 2 SMMLV</t>
  </si>
  <si>
    <t>Entre 1 y 1,5 SMMLV</t>
  </si>
  <si>
    <t>Entre 2,5 y 3 SMMLV</t>
  </si>
  <si>
    <t>FUNDACIÓN UNIVERSITARIA COMPENSAR</t>
  </si>
  <si>
    <t>I.U/E.T</t>
  </si>
  <si>
    <t>Entre 2 y 2 ,5 SMMLV</t>
  </si>
  <si>
    <t>Entre 3 y 3,5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</si>
</sst>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FUNDACIÓN UNIVERSITARIA COMPENSAR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127</v>
      </c>
      <c r="B11" s="3" t="s">
        <v>122</v>
      </c>
      <c r="C11" s="3" t="s">
        <v>128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FUNDACIÓN UNIVERSITARIA COMPENSAR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8105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7890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215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103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3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8.6253369272237201E-2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0.84672489082969438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7968</v>
      </c>
      <c r="D32" s="56">
        <v>8850</v>
      </c>
      <c r="E32" s="56">
        <v>9534</v>
      </c>
      <c r="F32" s="56">
        <v>8922</v>
      </c>
      <c r="G32" s="56">
        <v>8018</v>
      </c>
      <c r="H32" s="57">
        <v>7758</v>
      </c>
      <c r="I32" s="57">
        <v>7626</v>
      </c>
      <c r="J32" s="58">
        <v>7487</v>
      </c>
      <c r="K32" s="58">
        <v>7400</v>
      </c>
      <c r="L32" s="58">
        <v>7200</v>
      </c>
      <c r="M32" s="61">
        <v>7890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35</v>
      </c>
      <c r="J33" s="32">
        <v>22</v>
      </c>
      <c r="K33" s="32">
        <v>32</v>
      </c>
      <c r="L33" s="32">
        <v>38</v>
      </c>
      <c r="M33" s="62">
        <v>215</v>
      </c>
    </row>
    <row r="34" spans="1:14" ht="19.5" thickBot="1" x14ac:dyDescent="0.3">
      <c r="A34" s="249" t="s">
        <v>8</v>
      </c>
      <c r="B34" s="250"/>
      <c r="C34" s="171">
        <f>+SUM(C32:C33)</f>
        <v>7968</v>
      </c>
      <c r="D34" s="172">
        <f t="shared" ref="D34:H34" si="0">+SUM(D32:D33)</f>
        <v>8850</v>
      </c>
      <c r="E34" s="172">
        <f t="shared" si="0"/>
        <v>9534</v>
      </c>
      <c r="F34" s="172">
        <f t="shared" si="0"/>
        <v>8922</v>
      </c>
      <c r="G34" s="172">
        <f t="shared" si="0"/>
        <v>8018</v>
      </c>
      <c r="H34" s="175">
        <f t="shared" si="0"/>
        <v>7758</v>
      </c>
      <c r="I34" s="175">
        <f>+SUM(I32:I33)</f>
        <v>7661</v>
      </c>
      <c r="J34" s="166">
        <f>+SUM(J32:J33)</f>
        <v>7509</v>
      </c>
      <c r="K34" s="166">
        <f>+SUM(K32:K33)</f>
        <v>7432</v>
      </c>
      <c r="L34" s="166">
        <f>+SUM(L32:L33)</f>
        <v>7238</v>
      </c>
      <c r="M34" s="167">
        <f>+SUM(M32:M33)</f>
        <v>8105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5027</v>
      </c>
      <c r="D39" s="64">
        <v>5027</v>
      </c>
      <c r="E39" s="64">
        <v>4900</v>
      </c>
      <c r="F39" s="64">
        <v>4077</v>
      </c>
      <c r="G39" s="64">
        <v>3324</v>
      </c>
      <c r="H39" s="65">
        <v>3099</v>
      </c>
      <c r="I39" s="65">
        <v>3294</v>
      </c>
      <c r="J39" s="66">
        <v>3410</v>
      </c>
      <c r="K39" s="66">
        <v>3241</v>
      </c>
      <c r="L39" s="66">
        <v>2678</v>
      </c>
      <c r="M39" s="68">
        <v>2548</v>
      </c>
      <c r="N39" s="42"/>
    </row>
    <row r="40" spans="1:14" ht="18.75" x14ac:dyDescent="0.25">
      <c r="A40" s="233" t="s">
        <v>3</v>
      </c>
      <c r="B40" s="234"/>
      <c r="C40" s="69">
        <v>550</v>
      </c>
      <c r="D40" s="15">
        <v>1597</v>
      </c>
      <c r="E40" s="15">
        <v>1859</v>
      </c>
      <c r="F40" s="15">
        <v>1680</v>
      </c>
      <c r="G40" s="15">
        <v>1674</v>
      </c>
      <c r="H40" s="28">
        <v>1588</v>
      </c>
      <c r="I40" s="28">
        <v>1244</v>
      </c>
      <c r="J40" s="33">
        <v>1226</v>
      </c>
      <c r="K40" s="33">
        <v>1468</v>
      </c>
      <c r="L40" s="33">
        <v>1550</v>
      </c>
      <c r="M40" s="70">
        <v>1521</v>
      </c>
      <c r="N40" s="42"/>
    </row>
    <row r="41" spans="1:14" ht="18.75" x14ac:dyDescent="0.25">
      <c r="A41" s="233" t="s">
        <v>4</v>
      </c>
      <c r="B41" s="234"/>
      <c r="C41" s="69">
        <v>2391</v>
      </c>
      <c r="D41" s="15">
        <v>2226</v>
      </c>
      <c r="E41" s="15">
        <v>2775</v>
      </c>
      <c r="F41" s="15">
        <v>3165</v>
      </c>
      <c r="G41" s="15">
        <v>3020</v>
      </c>
      <c r="H41" s="28">
        <v>3071</v>
      </c>
      <c r="I41" s="28">
        <v>3088</v>
      </c>
      <c r="J41" s="33">
        <v>2851</v>
      </c>
      <c r="K41" s="33">
        <v>2691</v>
      </c>
      <c r="L41" s="33">
        <v>2972</v>
      </c>
      <c r="M41" s="70">
        <v>3821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35</v>
      </c>
      <c r="J42" s="33">
        <v>22</v>
      </c>
      <c r="K42" s="33">
        <v>32</v>
      </c>
      <c r="L42" s="33">
        <v>38</v>
      </c>
      <c r="M42" s="70">
        <v>215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7968</v>
      </c>
      <c r="D45" s="172">
        <f t="shared" ref="D45:I45" si="1">+SUM(D39:D44)</f>
        <v>8850</v>
      </c>
      <c r="E45" s="172">
        <f t="shared" si="1"/>
        <v>9534</v>
      </c>
      <c r="F45" s="172">
        <f t="shared" si="1"/>
        <v>8922</v>
      </c>
      <c r="G45" s="172">
        <f t="shared" si="1"/>
        <v>8018</v>
      </c>
      <c r="H45" s="175">
        <f t="shared" si="1"/>
        <v>7758</v>
      </c>
      <c r="I45" s="175">
        <f t="shared" si="1"/>
        <v>7661</v>
      </c>
      <c r="J45" s="166">
        <f>+SUM(J39:J44)</f>
        <v>7509</v>
      </c>
      <c r="K45" s="166">
        <f>+SUM(K39:K44)</f>
        <v>7432</v>
      </c>
      <c r="L45" s="166">
        <f>+SUM(L39:L44)</f>
        <v>7238</v>
      </c>
      <c r="M45" s="167">
        <f>+SUM(M39:M44)</f>
        <v>8105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356</v>
      </c>
      <c r="D51" s="15">
        <v>463</v>
      </c>
      <c r="E51" s="15">
        <v>491</v>
      </c>
      <c r="F51" s="15">
        <v>449</v>
      </c>
      <c r="G51" s="15">
        <v>438</v>
      </c>
      <c r="H51" s="28">
        <v>443</v>
      </c>
      <c r="I51" s="28">
        <v>449</v>
      </c>
      <c r="J51" s="33">
        <v>446</v>
      </c>
      <c r="K51" s="33">
        <v>449</v>
      </c>
      <c r="L51" s="33">
        <v>496</v>
      </c>
      <c r="M51" s="70">
        <v>597</v>
      </c>
    </row>
    <row r="52" spans="1:13" ht="18.75" x14ac:dyDescent="0.25">
      <c r="A52" s="279" t="s">
        <v>27</v>
      </c>
      <c r="B52" s="280"/>
      <c r="C52" s="69">
        <v>486</v>
      </c>
      <c r="D52" s="15">
        <v>492</v>
      </c>
      <c r="E52" s="15">
        <v>628</v>
      </c>
      <c r="F52" s="15">
        <v>664</v>
      </c>
      <c r="G52" s="15">
        <v>639</v>
      </c>
      <c r="H52" s="28">
        <v>699</v>
      </c>
      <c r="I52" s="28">
        <v>749</v>
      </c>
      <c r="J52" s="33">
        <v>746</v>
      </c>
      <c r="K52" s="33">
        <v>779</v>
      </c>
      <c r="L52" s="33">
        <v>578</v>
      </c>
      <c r="M52" s="70">
        <v>412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237</v>
      </c>
      <c r="D54" s="15">
        <v>292</v>
      </c>
      <c r="E54" s="15">
        <v>374</v>
      </c>
      <c r="F54" s="15">
        <v>370</v>
      </c>
      <c r="G54" s="15">
        <v>345</v>
      </c>
      <c r="H54" s="28">
        <v>329</v>
      </c>
      <c r="I54" s="28">
        <v>284</v>
      </c>
      <c r="J54" s="33">
        <v>171</v>
      </c>
      <c r="K54" s="33">
        <v>111</v>
      </c>
      <c r="L54" s="33">
        <v>80</v>
      </c>
      <c r="M54" s="70">
        <v>83</v>
      </c>
    </row>
    <row r="55" spans="1:13" ht="18.75" x14ac:dyDescent="0.25">
      <c r="A55" s="279" t="s">
        <v>59</v>
      </c>
      <c r="B55" s="280"/>
      <c r="C55" s="69">
        <v>5332</v>
      </c>
      <c r="D55" s="15">
        <v>5954</v>
      </c>
      <c r="E55" s="15">
        <v>6177</v>
      </c>
      <c r="F55" s="15">
        <v>5768</v>
      </c>
      <c r="G55" s="15">
        <v>4866</v>
      </c>
      <c r="H55" s="28">
        <v>4396</v>
      </c>
      <c r="I55" s="28">
        <v>4314</v>
      </c>
      <c r="J55" s="33">
        <v>4229</v>
      </c>
      <c r="K55" s="33">
        <v>4134</v>
      </c>
      <c r="L55" s="33">
        <v>3789</v>
      </c>
      <c r="M55" s="70">
        <v>3517</v>
      </c>
    </row>
    <row r="56" spans="1:13" ht="18.75" x14ac:dyDescent="0.25">
      <c r="A56" s="279" t="s">
        <v>49</v>
      </c>
      <c r="B56" s="280"/>
      <c r="C56" s="69">
        <v>1557</v>
      </c>
      <c r="D56" s="15">
        <v>1649</v>
      </c>
      <c r="E56" s="15">
        <v>1864</v>
      </c>
      <c r="F56" s="15">
        <v>1671</v>
      </c>
      <c r="G56" s="15">
        <v>1730</v>
      </c>
      <c r="H56" s="28">
        <v>1891</v>
      </c>
      <c r="I56" s="28">
        <v>1865</v>
      </c>
      <c r="J56" s="33">
        <v>1917</v>
      </c>
      <c r="K56" s="33">
        <v>1959</v>
      </c>
      <c r="L56" s="33">
        <v>1977</v>
      </c>
      <c r="M56" s="70">
        <v>2176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318</v>
      </c>
      <c r="M58" s="74">
        <v>1320</v>
      </c>
    </row>
    <row r="59" spans="1:13" ht="19.5" thickBot="1" x14ac:dyDescent="0.3">
      <c r="A59" s="249" t="s">
        <v>8</v>
      </c>
      <c r="B59" s="250"/>
      <c r="C59" s="174">
        <f>+SUM(C50:C58)</f>
        <v>7968</v>
      </c>
      <c r="D59" s="172">
        <f>+SUM(D50:D58)</f>
        <v>8850</v>
      </c>
      <c r="E59" s="172">
        <f t="shared" ref="E59:L59" si="2">+SUM(E50:E58)</f>
        <v>9534</v>
      </c>
      <c r="F59" s="172">
        <f t="shared" si="2"/>
        <v>8922</v>
      </c>
      <c r="G59" s="172">
        <f t="shared" si="2"/>
        <v>8018</v>
      </c>
      <c r="H59" s="172">
        <f t="shared" si="2"/>
        <v>7758</v>
      </c>
      <c r="I59" s="172">
        <f t="shared" si="2"/>
        <v>7661</v>
      </c>
      <c r="J59" s="172">
        <f t="shared" si="2"/>
        <v>7509</v>
      </c>
      <c r="K59" s="172">
        <f t="shared" si="2"/>
        <v>7432</v>
      </c>
      <c r="L59" s="172">
        <f t="shared" si="2"/>
        <v>7238</v>
      </c>
      <c r="M59" s="167">
        <f>+SUM(M50:M58)</f>
        <v>8105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639</v>
      </c>
      <c r="H65" s="33">
        <v>699</v>
      </c>
      <c r="I65" s="33">
        <v>749</v>
      </c>
      <c r="J65" s="33">
        <v>746</v>
      </c>
      <c r="K65" s="32">
        <v>779</v>
      </c>
      <c r="L65" s="32">
        <v>623</v>
      </c>
      <c r="M65" s="62">
        <v>530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301</v>
      </c>
      <c r="H66" s="33">
        <v>346</v>
      </c>
      <c r="I66" s="33">
        <v>316</v>
      </c>
      <c r="J66" s="33">
        <v>308</v>
      </c>
      <c r="K66" s="32">
        <v>400</v>
      </c>
      <c r="L66" s="32">
        <v>205</v>
      </c>
      <c r="M66" s="62">
        <v>195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345</v>
      </c>
      <c r="H67" s="33">
        <v>329</v>
      </c>
      <c r="I67" s="33">
        <v>284</v>
      </c>
      <c r="J67" s="33">
        <v>171</v>
      </c>
      <c r="K67" s="32">
        <v>111</v>
      </c>
      <c r="L67" s="32">
        <v>80</v>
      </c>
      <c r="M67" s="62">
        <v>122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4858</v>
      </c>
      <c r="H68" s="33">
        <v>4396</v>
      </c>
      <c r="I68" s="33">
        <v>4314</v>
      </c>
      <c r="J68" s="33">
        <v>4229</v>
      </c>
      <c r="K68" s="32">
        <v>4134</v>
      </c>
      <c r="L68" s="32">
        <v>3972</v>
      </c>
      <c r="M68" s="62">
        <v>4237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29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1036</v>
      </c>
      <c r="H70" s="33">
        <v>1037</v>
      </c>
      <c r="I70" s="33">
        <v>1086</v>
      </c>
      <c r="J70" s="33">
        <v>1145</v>
      </c>
      <c r="K70" s="32">
        <v>1080</v>
      </c>
      <c r="L70" s="32">
        <v>1417</v>
      </c>
      <c r="M70" s="62">
        <v>1952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839</v>
      </c>
      <c r="H71" s="33">
        <v>951</v>
      </c>
      <c r="I71" s="33">
        <v>912</v>
      </c>
      <c r="J71" s="33">
        <v>910</v>
      </c>
      <c r="K71" s="32">
        <v>928</v>
      </c>
      <c r="L71" s="32">
        <v>941</v>
      </c>
      <c r="M71" s="62">
        <v>1040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8018</v>
      </c>
      <c r="H76" s="172">
        <f t="shared" si="3"/>
        <v>7758</v>
      </c>
      <c r="I76" s="172">
        <f t="shared" ref="I76:M76" si="4">+SUM(I64:I75)</f>
        <v>7661</v>
      </c>
      <c r="J76" s="172">
        <f t="shared" si="4"/>
        <v>7509</v>
      </c>
      <c r="K76" s="172">
        <f t="shared" si="4"/>
        <v>7432</v>
      </c>
      <c r="L76" s="172">
        <f t="shared" si="4"/>
        <v>7238</v>
      </c>
      <c r="M76" s="173">
        <f t="shared" si="4"/>
        <v>8105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7968</v>
      </c>
      <c r="D82" s="84">
        <v>8502</v>
      </c>
      <c r="E82" s="84">
        <v>9010</v>
      </c>
      <c r="F82" s="84">
        <v>8588</v>
      </c>
      <c r="G82" s="84">
        <v>7336</v>
      </c>
      <c r="H82" s="85">
        <v>6631</v>
      </c>
      <c r="I82" s="85">
        <v>6226</v>
      </c>
      <c r="J82" s="85">
        <v>5524</v>
      </c>
      <c r="K82" s="86">
        <v>5106</v>
      </c>
      <c r="L82" s="86">
        <v>4312</v>
      </c>
      <c r="M82" s="87">
        <v>4271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35</v>
      </c>
      <c r="J83" s="28">
        <v>22</v>
      </c>
      <c r="K83" s="32">
        <v>32</v>
      </c>
      <c r="L83" s="32">
        <v>22</v>
      </c>
      <c r="M83" s="88">
        <v>33</v>
      </c>
    </row>
    <row r="84" spans="1:13" ht="18.75" x14ac:dyDescent="0.25">
      <c r="A84" s="233" t="s">
        <v>32</v>
      </c>
      <c r="B84" s="234"/>
      <c r="C84" s="63">
        <v>0</v>
      </c>
      <c r="D84" s="15">
        <v>348</v>
      </c>
      <c r="E84" s="15">
        <v>524</v>
      </c>
      <c r="F84" s="15">
        <v>334</v>
      </c>
      <c r="G84" s="15">
        <v>682</v>
      </c>
      <c r="H84" s="28">
        <v>1127</v>
      </c>
      <c r="I84" s="28">
        <v>1400</v>
      </c>
      <c r="J84" s="28">
        <v>1963</v>
      </c>
      <c r="K84" s="32">
        <v>2294</v>
      </c>
      <c r="L84" s="32">
        <v>2904</v>
      </c>
      <c r="M84" s="88">
        <v>3801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7968</v>
      </c>
      <c r="D87" s="164">
        <f t="shared" ref="D87:H87" si="5">+SUM(D82:D86)</f>
        <v>8850</v>
      </c>
      <c r="E87" s="164">
        <f t="shared" si="5"/>
        <v>9534</v>
      </c>
      <c r="F87" s="164">
        <f t="shared" si="5"/>
        <v>8922</v>
      </c>
      <c r="G87" s="164">
        <f t="shared" si="5"/>
        <v>8018</v>
      </c>
      <c r="H87" s="165">
        <f t="shared" si="5"/>
        <v>7758</v>
      </c>
      <c r="I87" s="165">
        <f>+SUM(I82:I86)</f>
        <v>7661</v>
      </c>
      <c r="J87" s="165">
        <f>+SUM(J82:J86)</f>
        <v>7509</v>
      </c>
      <c r="K87" s="166">
        <f>+SUM(K82:K86)</f>
        <v>7432</v>
      </c>
      <c r="L87" s="166">
        <f>+SUM(L82:L86)</f>
        <v>7238</v>
      </c>
      <c r="M87" s="167">
        <f>+SUM(M82:M86)</f>
        <v>8105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3899</v>
      </c>
      <c r="D93" s="91">
        <v>4484</v>
      </c>
      <c r="E93" s="91">
        <v>4849</v>
      </c>
      <c r="F93" s="91">
        <v>4494</v>
      </c>
      <c r="G93" s="91">
        <v>4164</v>
      </c>
      <c r="H93" s="92">
        <v>4071</v>
      </c>
      <c r="I93" s="92">
        <v>3975</v>
      </c>
      <c r="J93" s="86">
        <v>3923</v>
      </c>
      <c r="K93" s="86">
        <v>3807</v>
      </c>
      <c r="L93" s="86">
        <v>3653</v>
      </c>
      <c r="M93" s="87">
        <v>4091</v>
      </c>
    </row>
    <row r="94" spans="1:13" ht="18.75" x14ac:dyDescent="0.25">
      <c r="A94" s="245" t="s">
        <v>35</v>
      </c>
      <c r="B94" s="246"/>
      <c r="C94" s="63">
        <v>4069</v>
      </c>
      <c r="D94" s="15">
        <v>4366</v>
      </c>
      <c r="E94" s="15">
        <v>4685</v>
      </c>
      <c r="F94" s="15">
        <v>4428</v>
      </c>
      <c r="G94" s="15">
        <v>3854</v>
      </c>
      <c r="H94" s="28">
        <v>3687</v>
      </c>
      <c r="I94" s="28">
        <v>3686</v>
      </c>
      <c r="J94" s="28">
        <v>3586</v>
      </c>
      <c r="K94" s="32">
        <v>3625</v>
      </c>
      <c r="L94" s="32">
        <v>3585</v>
      </c>
      <c r="M94" s="88">
        <v>4014</v>
      </c>
    </row>
    <row r="95" spans="1:13" ht="19.5" thickBot="1" x14ac:dyDescent="0.3">
      <c r="A95" s="249" t="s">
        <v>8</v>
      </c>
      <c r="B95" s="250"/>
      <c r="C95" s="158">
        <f>+SUM(C93:C94)</f>
        <v>7968</v>
      </c>
      <c r="D95" s="164">
        <f t="shared" ref="D95:M95" si="6">+SUM(D93:D94)</f>
        <v>8850</v>
      </c>
      <c r="E95" s="164">
        <f t="shared" si="6"/>
        <v>9534</v>
      </c>
      <c r="F95" s="164">
        <f t="shared" si="6"/>
        <v>8922</v>
      </c>
      <c r="G95" s="164">
        <f t="shared" si="6"/>
        <v>8018</v>
      </c>
      <c r="H95" s="165">
        <f t="shared" si="6"/>
        <v>7758</v>
      </c>
      <c r="I95" s="165">
        <f t="shared" si="6"/>
        <v>7661</v>
      </c>
      <c r="J95" s="165">
        <f t="shared" si="6"/>
        <v>7509</v>
      </c>
      <c r="K95" s="166">
        <f t="shared" si="6"/>
        <v>7432</v>
      </c>
      <c r="L95" s="166">
        <f t="shared" si="6"/>
        <v>7238</v>
      </c>
      <c r="M95" s="167">
        <f t="shared" si="6"/>
        <v>8105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0.1366727483828164</v>
      </c>
      <c r="D100" s="209">
        <v>0.13801092172761872</v>
      </c>
      <c r="E100" s="209">
        <v>0.12733224222585926</v>
      </c>
      <c r="F100" s="209">
        <v>9.6726677577741407E-2</v>
      </c>
      <c r="G100" s="210">
        <v>0.11688097593142104</v>
      </c>
    </row>
    <row r="101" spans="1:10" ht="18.75" x14ac:dyDescent="0.25">
      <c r="A101" s="245" t="s">
        <v>4</v>
      </c>
      <c r="B101" s="246"/>
      <c r="C101" s="209">
        <v>0.11685625646328852</v>
      </c>
      <c r="D101" s="209">
        <v>0.12741312741312741</v>
      </c>
      <c r="E101" s="209">
        <v>0.13445378151260504</v>
      </c>
      <c r="F101" s="209">
        <v>8.6253369272237201E-2</v>
      </c>
      <c r="G101" s="210">
        <v>8.4120171673819744E-2</v>
      </c>
    </row>
    <row r="102" spans="1:10" ht="19.5" thickBot="1" x14ac:dyDescent="0.3">
      <c r="A102" s="249" t="s">
        <v>41</v>
      </c>
      <c r="B102" s="250"/>
      <c r="C102" s="162">
        <v>0.13393367638650658</v>
      </c>
      <c r="D102" s="162">
        <v>0.13645995197061733</v>
      </c>
      <c r="E102" s="162">
        <v>0.12839437404261245</v>
      </c>
      <c r="F102" s="162">
        <v>9.5112834002492042E-2</v>
      </c>
      <c r="G102" s="163">
        <v>0.11160282118655787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2548</v>
      </c>
      <c r="D109" s="93">
        <v>0</v>
      </c>
      <c r="E109" s="94">
        <f>+IF(C109=0,"",(D109/C109))</f>
        <v>0</v>
      </c>
      <c r="G109" s="239" t="s">
        <v>2</v>
      </c>
      <c r="H109" s="240"/>
      <c r="I109" s="97">
        <v>23</v>
      </c>
      <c r="J109"/>
    </row>
    <row r="110" spans="1:10" ht="18.75" x14ac:dyDescent="0.25">
      <c r="A110" s="241" t="s">
        <v>3</v>
      </c>
      <c r="B110" s="248"/>
      <c r="C110" s="63">
        <f t="shared" si="7"/>
        <v>1521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31</v>
      </c>
      <c r="J110"/>
    </row>
    <row r="111" spans="1:10" ht="18.75" x14ac:dyDescent="0.25">
      <c r="A111" s="241" t="s">
        <v>4</v>
      </c>
      <c r="B111" s="248"/>
      <c r="C111" s="63">
        <f t="shared" si="7"/>
        <v>3821</v>
      </c>
      <c r="D111" s="95">
        <v>116</v>
      </c>
      <c r="E111" s="96">
        <f t="shared" si="8"/>
        <v>3.0358544883538341E-2</v>
      </c>
      <c r="G111" s="241" t="s">
        <v>4</v>
      </c>
      <c r="H111" s="242"/>
      <c r="I111" s="98">
        <v>44</v>
      </c>
      <c r="J111"/>
    </row>
    <row r="112" spans="1:10" ht="18.75" x14ac:dyDescent="0.25">
      <c r="A112" s="241" t="s">
        <v>5</v>
      </c>
      <c r="B112" s="248"/>
      <c r="C112" s="63">
        <f t="shared" si="7"/>
        <v>215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5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8105</v>
      </c>
      <c r="D115" s="159">
        <f>+SUM(D109:D114)</f>
        <v>116</v>
      </c>
      <c r="E115" s="160">
        <f t="shared" si="8"/>
        <v>1.431215299198026E-2</v>
      </c>
      <c r="G115" s="268" t="s">
        <v>8</v>
      </c>
      <c r="H115" s="269"/>
      <c r="I115" s="161">
        <f>+SUM(I109:I114)</f>
        <v>103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1797</v>
      </c>
      <c r="D123" s="243">
        <f>+C123+C124</f>
        <v>3171</v>
      </c>
      <c r="E123" s="103">
        <v>1684</v>
      </c>
      <c r="F123" s="243">
        <f>+E123+E124</f>
        <v>3031</v>
      </c>
      <c r="G123" s="67">
        <v>2659</v>
      </c>
      <c r="H123" s="253">
        <f>+G123+G124</f>
        <v>4778</v>
      </c>
    </row>
    <row r="124" spans="1:10" ht="18.75" x14ac:dyDescent="0.25">
      <c r="A124" s="267"/>
      <c r="B124" s="105">
        <v>2</v>
      </c>
      <c r="C124" s="99">
        <v>1374</v>
      </c>
      <c r="D124" s="244"/>
      <c r="E124" s="99">
        <v>1347</v>
      </c>
      <c r="F124" s="244"/>
      <c r="G124" s="99">
        <v>2119</v>
      </c>
      <c r="H124" s="244"/>
    </row>
    <row r="125" spans="1:10" ht="18.75" x14ac:dyDescent="0.25">
      <c r="A125" s="266">
        <v>2017</v>
      </c>
      <c r="B125" s="106">
        <v>1</v>
      </c>
      <c r="C125" s="100">
        <v>2081</v>
      </c>
      <c r="D125" s="254">
        <f>+C125+C126</f>
        <v>4040</v>
      </c>
      <c r="E125" s="100">
        <v>2056</v>
      </c>
      <c r="F125" s="254">
        <f>+E125+E126</f>
        <v>3900</v>
      </c>
      <c r="G125" s="100">
        <v>2784</v>
      </c>
      <c r="H125" s="254">
        <f>+G125+G126</f>
        <v>5194</v>
      </c>
    </row>
    <row r="126" spans="1:10" ht="18.75" x14ac:dyDescent="0.25">
      <c r="A126" s="267"/>
      <c r="B126" s="105">
        <v>2</v>
      </c>
      <c r="C126" s="99">
        <v>1959</v>
      </c>
      <c r="D126" s="244"/>
      <c r="E126" s="99">
        <v>1844</v>
      </c>
      <c r="F126" s="244"/>
      <c r="G126" s="99">
        <v>2410</v>
      </c>
      <c r="H126" s="244"/>
    </row>
    <row r="127" spans="1:10" ht="18.75" x14ac:dyDescent="0.25">
      <c r="A127" s="266">
        <v>2018</v>
      </c>
      <c r="B127" s="106">
        <v>1</v>
      </c>
      <c r="C127" s="100">
        <v>2105</v>
      </c>
      <c r="D127" s="254">
        <f>+C127+C128</f>
        <v>3733</v>
      </c>
      <c r="E127" s="100">
        <v>2025</v>
      </c>
      <c r="F127" s="254">
        <f>+E127+E128</f>
        <v>3540</v>
      </c>
      <c r="G127" s="100">
        <v>2379</v>
      </c>
      <c r="H127" s="254">
        <f>+G127+G128</f>
        <v>4385</v>
      </c>
    </row>
    <row r="128" spans="1:10" ht="18.75" x14ac:dyDescent="0.25">
      <c r="A128" s="267"/>
      <c r="B128" s="105">
        <v>2</v>
      </c>
      <c r="C128" s="99">
        <v>1628</v>
      </c>
      <c r="D128" s="244"/>
      <c r="E128" s="99">
        <v>1515</v>
      </c>
      <c r="F128" s="244"/>
      <c r="G128" s="99">
        <v>2006</v>
      </c>
      <c r="H128" s="244"/>
    </row>
    <row r="129" spans="1:28" ht="18.75" x14ac:dyDescent="0.25">
      <c r="A129" s="266">
        <v>2019</v>
      </c>
      <c r="B129" s="106">
        <v>1</v>
      </c>
      <c r="C129" s="100">
        <v>1884</v>
      </c>
      <c r="D129" s="254">
        <f>+C129+C130</f>
        <v>2898</v>
      </c>
      <c r="E129" s="100">
        <v>1403</v>
      </c>
      <c r="F129" s="254">
        <f>+E129+E130</f>
        <v>2408</v>
      </c>
      <c r="G129" s="100">
        <v>2374</v>
      </c>
      <c r="H129" s="254">
        <f>+G129+G130</f>
        <v>4356</v>
      </c>
    </row>
    <row r="130" spans="1:28" ht="18.75" x14ac:dyDescent="0.25">
      <c r="A130" s="267"/>
      <c r="B130" s="105">
        <v>2</v>
      </c>
      <c r="C130" s="99">
        <v>1014</v>
      </c>
      <c r="D130" s="244"/>
      <c r="E130" s="99">
        <v>1005</v>
      </c>
      <c r="F130" s="244"/>
      <c r="G130" s="99">
        <v>1982</v>
      </c>
      <c r="H130" s="244"/>
    </row>
    <row r="131" spans="1:28" ht="18.75" x14ac:dyDescent="0.25">
      <c r="A131" s="266">
        <v>2022</v>
      </c>
      <c r="B131" s="106">
        <v>1</v>
      </c>
      <c r="C131" s="100">
        <v>1533</v>
      </c>
      <c r="D131" s="254">
        <f>+C131+C132</f>
        <v>3886</v>
      </c>
      <c r="E131" s="100">
        <v>1073</v>
      </c>
      <c r="F131" s="254">
        <f>+E131+E132</f>
        <v>1718</v>
      </c>
      <c r="G131" s="100">
        <v>2107</v>
      </c>
      <c r="H131" s="254">
        <f>+G131+G132</f>
        <v>3581</v>
      </c>
    </row>
    <row r="132" spans="1:28" ht="18.75" x14ac:dyDescent="0.25">
      <c r="A132" s="267"/>
      <c r="B132" s="105">
        <v>2</v>
      </c>
      <c r="C132" s="99">
        <v>2353</v>
      </c>
      <c r="D132" s="244"/>
      <c r="E132" s="99">
        <v>645</v>
      </c>
      <c r="F132" s="244"/>
      <c r="G132" s="99">
        <v>1474</v>
      </c>
      <c r="H132" s="244"/>
    </row>
    <row r="133" spans="1:28" ht="18.75" x14ac:dyDescent="0.25">
      <c r="A133" s="266">
        <v>2021</v>
      </c>
      <c r="B133" s="106">
        <v>1</v>
      </c>
      <c r="C133" s="100">
        <v>1866</v>
      </c>
      <c r="D133" s="254">
        <f>+C133+C134</f>
        <v>3581</v>
      </c>
      <c r="E133" s="100">
        <v>1116</v>
      </c>
      <c r="F133" s="254">
        <f>+E133+E134</f>
        <v>2209</v>
      </c>
      <c r="G133" s="100">
        <v>2423</v>
      </c>
      <c r="H133" s="254">
        <f>+G133+G134</f>
        <v>4668</v>
      </c>
    </row>
    <row r="134" spans="1:28" ht="18.75" x14ac:dyDescent="0.25">
      <c r="A134" s="267"/>
      <c r="B134" s="105">
        <v>2</v>
      </c>
      <c r="C134" s="99">
        <v>1715</v>
      </c>
      <c r="D134" s="244"/>
      <c r="E134" s="99">
        <v>1093</v>
      </c>
      <c r="F134" s="244"/>
      <c r="G134" s="99">
        <v>2245</v>
      </c>
      <c r="H134" s="244"/>
    </row>
    <row r="135" spans="1:28" ht="18.75" x14ac:dyDescent="0.25">
      <c r="A135" s="303">
        <v>2022</v>
      </c>
      <c r="B135" s="107">
        <v>1</v>
      </c>
      <c r="C135" s="101">
        <v>2701</v>
      </c>
      <c r="D135" s="255">
        <f>+C135+C136</f>
        <v>5248</v>
      </c>
      <c r="E135" s="101">
        <v>1708</v>
      </c>
      <c r="F135" s="255">
        <f>+E135+E136</f>
        <v>3431</v>
      </c>
      <c r="G135" s="101">
        <v>3007</v>
      </c>
      <c r="H135" s="255">
        <f>+G135+G136</f>
        <v>5630</v>
      </c>
    </row>
    <row r="136" spans="1:28" ht="19.5" thickBot="1" x14ac:dyDescent="0.3">
      <c r="A136" s="304"/>
      <c r="B136" s="108">
        <v>2</v>
      </c>
      <c r="C136" s="102">
        <v>2547</v>
      </c>
      <c r="D136" s="256"/>
      <c r="E136" s="102">
        <v>1723</v>
      </c>
      <c r="F136" s="256"/>
      <c r="G136" s="102">
        <v>2623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1</v>
      </c>
      <c r="D141" s="110">
        <f t="shared" si="9"/>
        <v>3</v>
      </c>
      <c r="E141" s="110">
        <f t="shared" si="9"/>
        <v>170</v>
      </c>
      <c r="F141" s="110">
        <f t="shared" si="9"/>
        <v>153</v>
      </c>
      <c r="G141" s="110">
        <f t="shared" si="9"/>
        <v>59</v>
      </c>
      <c r="H141" s="110">
        <f t="shared" si="9"/>
        <v>4</v>
      </c>
      <c r="I141" s="111">
        <f t="shared" si="9"/>
        <v>0</v>
      </c>
      <c r="J141" s="297">
        <f>+SUM(B141:I141)</f>
        <v>390</v>
      </c>
      <c r="M141" s="3">
        <v>0</v>
      </c>
      <c r="N141" s="22">
        <v>1</v>
      </c>
      <c r="O141" s="22">
        <v>3</v>
      </c>
      <c r="P141" s="22">
        <v>170</v>
      </c>
      <c r="Q141" s="22">
        <v>153</v>
      </c>
      <c r="R141" s="22">
        <v>59</v>
      </c>
      <c r="S141" s="22">
        <v>4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2.5641025641025641E-3</v>
      </c>
      <c r="D142" s="113">
        <f t="shared" si="10"/>
        <v>7.6923076923076927E-3</v>
      </c>
      <c r="E142" s="113">
        <f>+IF($J$141=0,"",(E141/$J$141))</f>
        <v>0.4358974358974359</v>
      </c>
      <c r="F142" s="113">
        <f>+IF($J$141=0,"",(F141/$J$141))</f>
        <v>0.3923076923076923</v>
      </c>
      <c r="G142" s="113">
        <f t="shared" si="10"/>
        <v>0.15128205128205127</v>
      </c>
      <c r="H142" s="113">
        <f t="shared" si="10"/>
        <v>1.0256410256410256E-2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0</v>
      </c>
      <c r="P142" s="22">
        <v>148</v>
      </c>
      <c r="Q142" s="22">
        <v>190</v>
      </c>
      <c r="R142" s="22">
        <v>82</v>
      </c>
      <c r="S142" s="22">
        <v>2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148</v>
      </c>
      <c r="F143" s="116">
        <f t="shared" si="11"/>
        <v>190</v>
      </c>
      <c r="G143" s="116">
        <f t="shared" si="11"/>
        <v>82</v>
      </c>
      <c r="H143" s="116">
        <f t="shared" si="11"/>
        <v>2</v>
      </c>
      <c r="I143" s="117">
        <f t="shared" si="11"/>
        <v>0</v>
      </c>
      <c r="J143" s="235">
        <f>+SUM(B143:I143)</f>
        <v>422</v>
      </c>
      <c r="M143" s="3">
        <v>0</v>
      </c>
      <c r="N143" s="22">
        <v>0</v>
      </c>
      <c r="O143" s="22">
        <v>0</v>
      </c>
      <c r="P143" s="22">
        <v>140</v>
      </c>
      <c r="Q143" s="22">
        <v>173</v>
      </c>
      <c r="R143" s="22">
        <v>110</v>
      </c>
      <c r="S143" s="22">
        <v>2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0.35071090047393366</v>
      </c>
      <c r="F144" s="119">
        <f t="shared" si="12"/>
        <v>0.45023696682464454</v>
      </c>
      <c r="G144" s="119">
        <f t="shared" si="12"/>
        <v>0.19431279620853081</v>
      </c>
      <c r="H144" s="119">
        <f t="shared" si="12"/>
        <v>4.7393364928909956E-3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107</v>
      </c>
      <c r="Q144" s="3">
        <v>144</v>
      </c>
      <c r="R144" s="3">
        <v>108</v>
      </c>
      <c r="S144" s="3">
        <v>3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140</v>
      </c>
      <c r="F145" s="116">
        <f t="shared" si="13"/>
        <v>173</v>
      </c>
      <c r="G145" s="116">
        <f t="shared" si="13"/>
        <v>110</v>
      </c>
      <c r="H145" s="116">
        <f t="shared" si="13"/>
        <v>2</v>
      </c>
      <c r="I145" s="117">
        <f t="shared" si="13"/>
        <v>0</v>
      </c>
      <c r="J145" s="235">
        <f>+SUM(B145:I145)</f>
        <v>425</v>
      </c>
      <c r="M145" s="3">
        <v>0</v>
      </c>
      <c r="N145" s="3">
        <v>0</v>
      </c>
      <c r="O145" s="3">
        <v>0</v>
      </c>
      <c r="P145" s="3">
        <v>80</v>
      </c>
      <c r="Q145" s="3">
        <v>88</v>
      </c>
      <c r="R145" s="3">
        <v>118</v>
      </c>
      <c r="S145" s="3">
        <v>2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0.32941176470588235</v>
      </c>
      <c r="F146" s="119">
        <f t="shared" si="14"/>
        <v>0.40705882352941175</v>
      </c>
      <c r="G146" s="119">
        <f t="shared" si="14"/>
        <v>0.25882352941176473</v>
      </c>
      <c r="H146" s="119">
        <f t="shared" si="14"/>
        <v>4.7058823529411761E-3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64</v>
      </c>
      <c r="Q146" s="3">
        <v>70</v>
      </c>
      <c r="R146" s="3">
        <v>128</v>
      </c>
      <c r="S146" s="3">
        <v>6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107</v>
      </c>
      <c r="F147" s="116">
        <f t="shared" si="15"/>
        <v>144</v>
      </c>
      <c r="G147" s="116">
        <f t="shared" si="15"/>
        <v>108</v>
      </c>
      <c r="H147" s="116">
        <f t="shared" si="15"/>
        <v>3</v>
      </c>
      <c r="I147" s="117">
        <f t="shared" si="15"/>
        <v>0</v>
      </c>
      <c r="J147" s="235">
        <f>+SUM(B147:I147)</f>
        <v>362</v>
      </c>
      <c r="M147" s="3">
        <v>0</v>
      </c>
      <c r="N147" s="3">
        <v>0</v>
      </c>
      <c r="O147" s="3">
        <v>0</v>
      </c>
      <c r="P147" s="3">
        <v>61</v>
      </c>
      <c r="Q147" s="3">
        <v>82</v>
      </c>
      <c r="R147" s="3">
        <v>129</v>
      </c>
      <c r="S147" s="3">
        <v>5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0.29558011049723759</v>
      </c>
      <c r="F148" s="119">
        <f t="shared" si="16"/>
        <v>0.39779005524861877</v>
      </c>
      <c r="G148" s="119">
        <f t="shared" si="16"/>
        <v>0.2983425414364641</v>
      </c>
      <c r="H148" s="119">
        <f t="shared" si="16"/>
        <v>8.2872928176795577E-3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80</v>
      </c>
      <c r="F149" s="116">
        <f t="shared" si="17"/>
        <v>88</v>
      </c>
      <c r="G149" s="116">
        <f t="shared" si="17"/>
        <v>118</v>
      </c>
      <c r="H149" s="116">
        <f t="shared" si="17"/>
        <v>2</v>
      </c>
      <c r="I149" s="117">
        <f t="shared" si="17"/>
        <v>0</v>
      </c>
      <c r="J149" s="235">
        <f>+SUM(B149:I149)</f>
        <v>288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0.27777777777777779</v>
      </c>
      <c r="F150" s="119">
        <f t="shared" si="18"/>
        <v>0.30555555555555558</v>
      </c>
      <c r="G150" s="119">
        <f t="shared" si="18"/>
        <v>0.40972222222222221</v>
      </c>
      <c r="H150" s="119">
        <f t="shared" si="18"/>
        <v>6.9444444444444441E-3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64</v>
      </c>
      <c r="F151" s="116">
        <f t="shared" si="19"/>
        <v>70</v>
      </c>
      <c r="G151" s="116">
        <f t="shared" si="19"/>
        <v>128</v>
      </c>
      <c r="H151" s="116">
        <f t="shared" si="19"/>
        <v>6</v>
      </c>
      <c r="I151" s="117">
        <f t="shared" si="19"/>
        <v>0</v>
      </c>
      <c r="J151" s="235">
        <f>+SUM(B151:I151)</f>
        <v>268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0.23880597014925373</v>
      </c>
      <c r="F152" s="119">
        <f t="shared" si="20"/>
        <v>0.26119402985074625</v>
      </c>
      <c r="G152" s="119">
        <f t="shared" si="20"/>
        <v>0.47761194029850745</v>
      </c>
      <c r="H152" s="119">
        <f t="shared" si="20"/>
        <v>2.2388059701492536E-2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61</v>
      </c>
      <c r="F153" s="122">
        <f t="shared" si="21"/>
        <v>82</v>
      </c>
      <c r="G153" s="122">
        <f t="shared" si="21"/>
        <v>129</v>
      </c>
      <c r="H153" s="122">
        <f t="shared" si="21"/>
        <v>5</v>
      </c>
      <c r="I153" s="123">
        <f t="shared" si="21"/>
        <v>0</v>
      </c>
      <c r="J153" s="259">
        <f>+SUM(B153:I153)</f>
        <v>277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0.22021660649819494</v>
      </c>
      <c r="F154" s="125">
        <f t="shared" si="22"/>
        <v>0.29602888086642598</v>
      </c>
      <c r="G154" s="125">
        <f t="shared" si="22"/>
        <v>0.46570397111913359</v>
      </c>
      <c r="H154" s="125">
        <f t="shared" si="22"/>
        <v>1.8050541516245487E-2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359</v>
      </c>
      <c r="C159" s="83">
        <f t="shared" ref="C159:E159" si="23">+N159</f>
        <v>0</v>
      </c>
      <c r="D159" s="83">
        <f t="shared" si="23"/>
        <v>31</v>
      </c>
      <c r="E159" s="110">
        <f t="shared" si="23"/>
        <v>0</v>
      </c>
      <c r="F159" s="297">
        <f>+SUM(B159:E159)</f>
        <v>390</v>
      </c>
      <c r="G159" s="83">
        <f>Q159</f>
        <v>123</v>
      </c>
      <c r="H159" s="110">
        <f>R159</f>
        <v>267</v>
      </c>
      <c r="I159" s="297">
        <f>+SUM(G159:H159)</f>
        <v>390</v>
      </c>
      <c r="J159" s="34"/>
      <c r="M159" s="3">
        <v>359</v>
      </c>
      <c r="N159" s="3">
        <v>0</v>
      </c>
      <c r="O159" s="3">
        <v>31</v>
      </c>
      <c r="P159" s="3">
        <v>0</v>
      </c>
      <c r="Q159" s="3">
        <v>123</v>
      </c>
      <c r="R159" s="3">
        <v>267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0.92051282051282046</v>
      </c>
      <c r="C160" s="30">
        <f t="shared" ref="C160:E160" si="24">+IF($F$159=0,"",(C159/$F$159))</f>
        <v>0</v>
      </c>
      <c r="D160" s="30">
        <f t="shared" si="24"/>
        <v>7.9487179487179482E-2</v>
      </c>
      <c r="E160" s="113">
        <f t="shared" si="24"/>
        <v>0</v>
      </c>
      <c r="F160" s="298"/>
      <c r="G160" s="30">
        <f>+IF($I$159=0,"",(G159/$I$159))</f>
        <v>0.31538461538461537</v>
      </c>
      <c r="H160" s="113">
        <f>+IF($I$159=0,"",(H159/$I$159))</f>
        <v>0.68461538461538463</v>
      </c>
      <c r="I160" s="298"/>
      <c r="J160" s="34"/>
      <c r="M160" s="3">
        <v>392</v>
      </c>
      <c r="N160" s="3">
        <v>7</v>
      </c>
      <c r="O160" s="3">
        <v>23</v>
      </c>
      <c r="P160" s="3">
        <v>0</v>
      </c>
      <c r="Q160" s="3">
        <v>132</v>
      </c>
      <c r="R160" s="3">
        <v>290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392</v>
      </c>
      <c r="C161" s="25">
        <f t="shared" ref="C161:E161" si="25">+N160</f>
        <v>7</v>
      </c>
      <c r="D161" s="25">
        <f t="shared" si="25"/>
        <v>23</v>
      </c>
      <c r="E161" s="116">
        <f t="shared" si="25"/>
        <v>0</v>
      </c>
      <c r="F161" s="235">
        <f>+SUM(B161:E161)</f>
        <v>422</v>
      </c>
      <c r="G161" s="25">
        <f>Q160</f>
        <v>132</v>
      </c>
      <c r="H161" s="116">
        <f>R160</f>
        <v>290</v>
      </c>
      <c r="I161" s="235">
        <f>+SUM(G161:H161)</f>
        <v>422</v>
      </c>
      <c r="J161" s="34"/>
      <c r="M161" s="3">
        <v>350</v>
      </c>
      <c r="N161" s="3">
        <v>23</v>
      </c>
      <c r="O161" s="3">
        <v>52</v>
      </c>
      <c r="P161" s="3">
        <v>0</v>
      </c>
      <c r="Q161" s="3">
        <v>131</v>
      </c>
      <c r="R161" s="3">
        <v>294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0.92890995260663511</v>
      </c>
      <c r="C162" s="29">
        <f t="shared" ref="C162:E162" si="26">+IF($F$161=0,"",(C161/$F$161))</f>
        <v>1.6587677725118485E-2</v>
      </c>
      <c r="D162" s="29">
        <f t="shared" si="26"/>
        <v>5.4502369668246446E-2</v>
      </c>
      <c r="E162" s="119">
        <f t="shared" si="26"/>
        <v>0</v>
      </c>
      <c r="F162" s="236"/>
      <c r="G162" s="29">
        <f>+IF($I$161=0,"",(G161/$I$161))</f>
        <v>0.3127962085308057</v>
      </c>
      <c r="H162" s="119">
        <f>+IF($I$161=0,"",(H161/$I$161))</f>
        <v>0.6872037914691943</v>
      </c>
      <c r="I162" s="236"/>
      <c r="J162" s="34"/>
      <c r="M162" s="3">
        <v>113</v>
      </c>
      <c r="N162" s="3">
        <v>113</v>
      </c>
      <c r="O162" s="3">
        <v>136</v>
      </c>
      <c r="P162" s="3">
        <v>0</v>
      </c>
      <c r="Q162" s="3">
        <v>120</v>
      </c>
      <c r="R162" s="3">
        <v>242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350</v>
      </c>
      <c r="C163" s="25">
        <f t="shared" ref="C163:E163" si="27">+N161</f>
        <v>23</v>
      </c>
      <c r="D163" s="25">
        <f t="shared" si="27"/>
        <v>52</v>
      </c>
      <c r="E163" s="116">
        <f t="shared" si="27"/>
        <v>0</v>
      </c>
      <c r="F163" s="235">
        <f>+SUM(B163:E163)</f>
        <v>425</v>
      </c>
      <c r="G163" s="25">
        <f>Q161</f>
        <v>131</v>
      </c>
      <c r="H163" s="116">
        <f>R161</f>
        <v>294</v>
      </c>
      <c r="I163" s="235">
        <f>+SUM(G163:H163)</f>
        <v>425</v>
      </c>
      <c r="J163" s="34"/>
      <c r="M163" s="3">
        <v>32</v>
      </c>
      <c r="N163" s="3">
        <v>101</v>
      </c>
      <c r="O163" s="3">
        <v>155</v>
      </c>
      <c r="P163" s="3">
        <v>0</v>
      </c>
      <c r="Q163" s="3">
        <v>107</v>
      </c>
      <c r="R163" s="3">
        <v>181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0.82352941176470584</v>
      </c>
      <c r="C164" s="29">
        <f t="shared" ref="C164:E164" si="28">+IF($F$163=0,"",(C163/$F$163))</f>
        <v>5.4117647058823527E-2</v>
      </c>
      <c r="D164" s="29">
        <f t="shared" si="28"/>
        <v>0.12235294117647059</v>
      </c>
      <c r="E164" s="119">
        <f t="shared" si="28"/>
        <v>0</v>
      </c>
      <c r="F164" s="236"/>
      <c r="G164" s="29">
        <f>+IF($I$163=0,"",(G163/$I$163))</f>
        <v>0.30823529411764705</v>
      </c>
      <c r="H164" s="119">
        <f>+IF($I$163=0,"",(H163/$I$163))</f>
        <v>0.69176470588235295</v>
      </c>
      <c r="I164" s="236"/>
      <c r="J164" s="34"/>
      <c r="M164" s="3">
        <v>13</v>
      </c>
      <c r="N164" s="3">
        <v>90</v>
      </c>
      <c r="O164" s="3">
        <v>165</v>
      </c>
      <c r="P164" s="3">
        <v>0</v>
      </c>
      <c r="Q164" s="3">
        <v>97</v>
      </c>
      <c r="R164" s="3">
        <v>171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113</v>
      </c>
      <c r="C165" s="19">
        <f t="shared" ref="C165:E165" si="29">+N162</f>
        <v>113</v>
      </c>
      <c r="D165" s="19">
        <f t="shared" si="29"/>
        <v>136</v>
      </c>
      <c r="E165" s="122">
        <f t="shared" si="29"/>
        <v>0</v>
      </c>
      <c r="F165" s="235">
        <f>+SUM(B165:E165)</f>
        <v>362</v>
      </c>
      <c r="G165" s="25">
        <f>Q162</f>
        <v>120</v>
      </c>
      <c r="H165" s="116">
        <f>R162</f>
        <v>242</v>
      </c>
      <c r="I165" s="235">
        <f>+SUM(G165:H165)</f>
        <v>362</v>
      </c>
      <c r="J165" s="34"/>
      <c r="M165" s="3">
        <v>9</v>
      </c>
      <c r="N165" s="3">
        <v>93</v>
      </c>
      <c r="O165" s="3">
        <v>175</v>
      </c>
      <c r="P165" s="3">
        <v>0</v>
      </c>
      <c r="Q165" s="3">
        <v>96</v>
      </c>
      <c r="R165" s="3">
        <v>181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0.31215469613259667</v>
      </c>
      <c r="C166" s="29">
        <f>+IF($F$165=0,"",(C165/$F$165))</f>
        <v>0.31215469613259667</v>
      </c>
      <c r="D166" s="29">
        <f t="shared" ref="D166:E166" si="30">+IF($F$165=0,"",(D165/$F$165))</f>
        <v>0.37569060773480661</v>
      </c>
      <c r="E166" s="119">
        <f t="shared" si="30"/>
        <v>0</v>
      </c>
      <c r="F166" s="236"/>
      <c r="G166" s="29">
        <f>+IF($I$165=0,"",(G165/$I$165))</f>
        <v>0.33149171270718231</v>
      </c>
      <c r="H166" s="119">
        <f>+IF($I$165=0,"",(H165/$I$165))</f>
        <v>0.66850828729281764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32</v>
      </c>
      <c r="C167" s="19">
        <f t="shared" ref="C167:E167" si="31">+N163</f>
        <v>101</v>
      </c>
      <c r="D167" s="19">
        <f t="shared" si="31"/>
        <v>155</v>
      </c>
      <c r="E167" s="122">
        <f t="shared" si="31"/>
        <v>0</v>
      </c>
      <c r="F167" s="235">
        <f>+SUM(B167:E167)</f>
        <v>288</v>
      </c>
      <c r="G167" s="25">
        <f>Q163</f>
        <v>107</v>
      </c>
      <c r="H167" s="116">
        <f>R163</f>
        <v>181</v>
      </c>
      <c r="I167" s="235">
        <f>+SUM(G167:H167)</f>
        <v>288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0.1111111111111111</v>
      </c>
      <c r="C168" s="29">
        <f>+IF($F$167=0,"",(C167/$F$167))</f>
        <v>0.35069444444444442</v>
      </c>
      <c r="D168" s="29">
        <f>+IF($F$167=0,"",(D167/$F$167))</f>
        <v>0.53819444444444442</v>
      </c>
      <c r="E168" s="119">
        <f>+IF($F$167=0,"",(E167/$F$167))</f>
        <v>0</v>
      </c>
      <c r="F168" s="236"/>
      <c r="G168" s="29">
        <f>+IF($I$167=0,"",(G167/$I$167))</f>
        <v>0.37152777777777779</v>
      </c>
      <c r="H168" s="119">
        <f>+IF($I$167=0,"",(H167/$I$167))</f>
        <v>0.62847222222222221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13</v>
      </c>
      <c r="C169" s="19">
        <f t="shared" ref="C169:E169" si="32">+N164</f>
        <v>90</v>
      </c>
      <c r="D169" s="19">
        <f t="shared" si="32"/>
        <v>165</v>
      </c>
      <c r="E169" s="122">
        <f t="shared" si="32"/>
        <v>0</v>
      </c>
      <c r="F169" s="235">
        <f>+SUM(B169:E169)</f>
        <v>268</v>
      </c>
      <c r="G169" s="25">
        <f>Q164</f>
        <v>97</v>
      </c>
      <c r="H169" s="116">
        <f>R164</f>
        <v>171</v>
      </c>
      <c r="I169" s="277">
        <f>+SUM(G169:H169)</f>
        <v>268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4.8507462686567165E-2</v>
      </c>
      <c r="C170" s="29">
        <f>+IF($F$169=0,"",(C169/$F$169))</f>
        <v>0.33582089552238809</v>
      </c>
      <c r="D170" s="29">
        <f>+IF($F$169=0,"",(D169/$F$169))</f>
        <v>0.61567164179104472</v>
      </c>
      <c r="E170" s="119">
        <f>+IF($F$169=0,"",(E169/$F$169))</f>
        <v>0</v>
      </c>
      <c r="F170" s="236"/>
      <c r="G170" s="29">
        <f>+IF($I$169=0,"",(G169/$I$169))</f>
        <v>0.36194029850746268</v>
      </c>
      <c r="H170" s="119">
        <f>+IF($I$169=0,"",(H169/$I$169))</f>
        <v>0.63805970149253732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9</v>
      </c>
      <c r="C171" s="19">
        <f t="shared" ref="C171:E171" si="33">+N165</f>
        <v>93</v>
      </c>
      <c r="D171" s="19">
        <f t="shared" si="33"/>
        <v>175</v>
      </c>
      <c r="E171" s="122">
        <f t="shared" si="33"/>
        <v>0</v>
      </c>
      <c r="F171" s="259">
        <f>+SUM(B171:E171)</f>
        <v>277</v>
      </c>
      <c r="G171" s="19">
        <f>Q165</f>
        <v>96</v>
      </c>
      <c r="H171" s="122">
        <f>R165</f>
        <v>181</v>
      </c>
      <c r="I171" s="259">
        <f>+SUM(G171:H171)</f>
        <v>277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3.2490974729241874E-2</v>
      </c>
      <c r="C172" s="127">
        <f t="shared" ref="C172:E172" si="34">+IF($F$171=0,"",(C171/$F$171))</f>
        <v>0.33574007220216606</v>
      </c>
      <c r="D172" s="127">
        <f t="shared" si="34"/>
        <v>0.63176895306859204</v>
      </c>
      <c r="E172" s="125">
        <f t="shared" si="34"/>
        <v>0</v>
      </c>
      <c r="F172" s="260"/>
      <c r="G172" s="127">
        <f>+IF($I$171=0,"",(G171/$I$171))</f>
        <v>0.34657039711191334</v>
      </c>
      <c r="H172" s="125">
        <f>+IF($I$171=0,"",(H171/$I$171))</f>
        <v>0.6534296028880866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58</v>
      </c>
      <c r="C178" s="19">
        <f t="shared" ref="C178:G178" si="35">+N178</f>
        <v>332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390</v>
      </c>
      <c r="I178" s="21"/>
      <c r="J178" s="21"/>
      <c r="K178" s="3"/>
      <c r="L178" s="3"/>
      <c r="M178" s="3">
        <v>58</v>
      </c>
      <c r="N178" s="3">
        <v>332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0.14871794871794872</v>
      </c>
      <c r="C179" s="30">
        <f t="shared" ref="C179:G179" si="36">+IF($H$178=0,"",(C178/$H$178))</f>
        <v>0.85128205128205126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28</v>
      </c>
      <c r="N179" s="3">
        <v>394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28</v>
      </c>
      <c r="C180" s="25">
        <f t="shared" ref="C180:G180" si="37">+N179</f>
        <v>394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422</v>
      </c>
      <c r="I180" s="20"/>
      <c r="J180" s="20"/>
      <c r="K180" s="3"/>
      <c r="L180" s="3"/>
      <c r="M180" s="3">
        <v>26</v>
      </c>
      <c r="N180" s="3">
        <v>399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6.6350710900473939E-2</v>
      </c>
      <c r="C181" s="29">
        <f t="shared" ref="C181:G181" si="38">+IF($H$180=0,"",(C180/$H$180))</f>
        <v>0.93364928909952605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12</v>
      </c>
      <c r="N181" s="3">
        <v>275</v>
      </c>
      <c r="O181" s="43">
        <v>75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26</v>
      </c>
      <c r="C182" s="25">
        <f t="shared" ref="C182:G182" si="39">+N180</f>
        <v>399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425</v>
      </c>
      <c r="I182" s="20"/>
      <c r="J182" s="20"/>
      <c r="K182" s="3"/>
      <c r="L182" s="3"/>
      <c r="M182" s="3">
        <v>10</v>
      </c>
      <c r="N182" s="3">
        <v>278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6.1176470588235297E-2</v>
      </c>
      <c r="C183" s="29">
        <f t="shared" ref="C183:G183" si="40">+IF($H$182=0,"",(C182/$H$182))</f>
        <v>0.93882352941176472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4</v>
      </c>
      <c r="N183" s="3">
        <v>264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12</v>
      </c>
      <c r="C184" s="25">
        <f t="shared" ref="C184:G184" si="41">+N181</f>
        <v>275</v>
      </c>
      <c r="D184" s="25">
        <f t="shared" si="41"/>
        <v>75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362</v>
      </c>
      <c r="I184" s="20"/>
      <c r="J184" s="20"/>
      <c r="K184" s="20"/>
      <c r="L184" s="20"/>
      <c r="M184" s="3">
        <v>49</v>
      </c>
      <c r="N184" s="3">
        <v>228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3.3149171270718231E-2</v>
      </c>
      <c r="C185" s="29">
        <f t="shared" ref="C185:G185" si="42">+IF($H$184=0,"",(C184/$H$184))</f>
        <v>0.75966850828729282</v>
      </c>
      <c r="D185" s="29">
        <f t="shared" si="42"/>
        <v>0.20718232044198895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10</v>
      </c>
      <c r="C186" s="25">
        <f t="shared" ref="C186:G186" si="43">N182</f>
        <v>278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288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3.4722222222222224E-2</v>
      </c>
      <c r="C187" s="29">
        <f t="shared" si="44"/>
        <v>0.96527777777777779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4</v>
      </c>
      <c r="C188" s="25">
        <f t="shared" ref="C188:G188" si="45">N183</f>
        <v>264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268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1.4925373134328358E-2</v>
      </c>
      <c r="C189" s="29">
        <f t="shared" si="46"/>
        <v>0.9850746268656716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49</v>
      </c>
      <c r="C190" s="25">
        <f t="shared" ref="C190:G190" si="47">N184</f>
        <v>228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277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0.17689530685920576</v>
      </c>
      <c r="C191" s="127">
        <f>+IF($H$190=0,"",(C190/$H$190))</f>
        <v>0.82310469314079426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596</v>
      </c>
      <c r="D196" s="64">
        <v>937</v>
      </c>
      <c r="E196" s="64">
        <v>1237</v>
      </c>
      <c r="F196" s="64">
        <v>484</v>
      </c>
      <c r="G196" s="64">
        <v>975</v>
      </c>
      <c r="H196" s="65">
        <v>884</v>
      </c>
      <c r="I196" s="65">
        <v>883</v>
      </c>
      <c r="J196" s="66">
        <v>1011</v>
      </c>
      <c r="K196" s="66">
        <v>907</v>
      </c>
      <c r="L196" s="66">
        <v>1229</v>
      </c>
      <c r="M196" s="68">
        <v>996</v>
      </c>
      <c r="AK196" s="1"/>
    </row>
    <row r="197" spans="1:37" ht="18.75" x14ac:dyDescent="0.25">
      <c r="A197" s="233" t="s">
        <v>3</v>
      </c>
      <c r="B197" s="234"/>
      <c r="C197" s="69">
        <v>214</v>
      </c>
      <c r="D197" s="15">
        <v>466</v>
      </c>
      <c r="E197" s="15">
        <v>766</v>
      </c>
      <c r="F197" s="15">
        <v>498</v>
      </c>
      <c r="G197" s="15">
        <v>927</v>
      </c>
      <c r="H197" s="28">
        <v>915</v>
      </c>
      <c r="I197" s="28">
        <v>986</v>
      </c>
      <c r="J197" s="33">
        <v>1033</v>
      </c>
      <c r="K197" s="33">
        <v>696</v>
      </c>
      <c r="L197" s="33">
        <v>986</v>
      </c>
      <c r="M197" s="70">
        <v>1100</v>
      </c>
      <c r="AK197" s="1"/>
    </row>
    <row r="198" spans="1:37" ht="18.75" x14ac:dyDescent="0.25">
      <c r="A198" s="233" t="s">
        <v>4</v>
      </c>
      <c r="B198" s="234"/>
      <c r="C198" s="69">
        <v>437</v>
      </c>
      <c r="D198" s="15">
        <v>646</v>
      </c>
      <c r="E198" s="15">
        <v>756</v>
      </c>
      <c r="F198" s="15">
        <v>505</v>
      </c>
      <c r="G198" s="15">
        <v>1116</v>
      </c>
      <c r="H198" s="28">
        <v>1057</v>
      </c>
      <c r="I198" s="28">
        <v>1148</v>
      </c>
      <c r="J198" s="33">
        <v>1153</v>
      </c>
      <c r="K198" s="33">
        <v>966</v>
      </c>
      <c r="L198" s="33">
        <v>996</v>
      </c>
      <c r="M198" s="70">
        <v>1154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7</v>
      </c>
      <c r="J199" s="33">
        <v>27</v>
      </c>
      <c r="K199" s="33">
        <v>29</v>
      </c>
      <c r="L199" s="33">
        <v>29</v>
      </c>
      <c r="M199" s="70">
        <v>93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1247</v>
      </c>
      <c r="D202" s="158">
        <f t="shared" si="49"/>
        <v>2049</v>
      </c>
      <c r="E202" s="158">
        <f t="shared" si="49"/>
        <v>2759</v>
      </c>
      <c r="F202" s="158">
        <f t="shared" si="49"/>
        <v>1487</v>
      </c>
      <c r="G202" s="158">
        <f t="shared" si="49"/>
        <v>3018</v>
      </c>
      <c r="H202" s="158">
        <f t="shared" si="49"/>
        <v>2856</v>
      </c>
      <c r="I202" s="158">
        <f t="shared" si="49"/>
        <v>3024</v>
      </c>
      <c r="J202" s="158">
        <f t="shared" si="49"/>
        <v>3224</v>
      </c>
      <c r="K202" s="158">
        <f t="shared" ref="K202:L202" si="50">+SUM(K196:K201)</f>
        <v>2598</v>
      </c>
      <c r="L202" s="158">
        <f t="shared" si="50"/>
        <v>3240</v>
      </c>
      <c r="M202" s="179">
        <f>+SUM(M196:M201)</f>
        <v>3343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>
        <v>0.8094645080946451</v>
      </c>
      <c r="E208" s="134"/>
      <c r="F208" s="186">
        <v>0.83021582733812949</v>
      </c>
      <c r="G208" s="187"/>
      <c r="H208" s="186">
        <v>0.82635658914728682</v>
      </c>
      <c r="I208" s="186"/>
      <c r="J208" s="192">
        <v>0.78653295128939826</v>
      </c>
      <c r="K208" s="201"/>
      <c r="L208" s="186">
        <v>0.80741797432239659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0.89068322981366455</v>
      </c>
      <c r="E209" s="187"/>
      <c r="F209" s="186">
        <v>0.88719898605830161</v>
      </c>
      <c r="G209" s="187"/>
      <c r="H209" s="186">
        <v>0.87014563106796117</v>
      </c>
      <c r="I209" s="186"/>
      <c r="J209" s="194">
        <v>0.83179723502304148</v>
      </c>
      <c r="K209" s="202"/>
      <c r="L209" s="186">
        <v>0.85942492012779548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0.91192170818505336</v>
      </c>
      <c r="E210" s="187"/>
      <c r="F210" s="186">
        <v>0.88174077578051091</v>
      </c>
      <c r="G210" s="187"/>
      <c r="H210" s="186">
        <v>0.87183958151700092</v>
      </c>
      <c r="I210" s="186"/>
      <c r="J210" s="194">
        <v>0.82291666666666663</v>
      </c>
      <c r="K210" s="202"/>
      <c r="L210" s="186">
        <v>0.86708203530633432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>
        <v>1</v>
      </c>
      <c r="I211" s="186"/>
      <c r="J211" s="194">
        <v>0.88888888888888884</v>
      </c>
      <c r="K211" s="202"/>
      <c r="L211" s="186">
        <v>0.93103448275862066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125</v>
      </c>
      <c r="E219" s="196"/>
      <c r="F219" s="195" t="s">
        <v>125</v>
      </c>
      <c r="G219" s="196"/>
      <c r="H219" s="195" t="s">
        <v>125</v>
      </c>
      <c r="I219" s="196"/>
      <c r="J219" s="195" t="s">
        <v>125</v>
      </c>
      <c r="K219" s="196"/>
      <c r="L219" s="195" t="s">
        <v>124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124</v>
      </c>
      <c r="E220" s="187"/>
      <c r="F220" s="193" t="s">
        <v>124</v>
      </c>
      <c r="G220" s="187"/>
      <c r="H220" s="193" t="s">
        <v>124</v>
      </c>
      <c r="I220" s="187"/>
      <c r="J220" s="193" t="s">
        <v>124</v>
      </c>
      <c r="K220" s="187"/>
      <c r="L220" s="193" t="s">
        <v>124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124</v>
      </c>
      <c r="E221" s="187"/>
      <c r="F221" s="193" t="s">
        <v>129</v>
      </c>
      <c r="G221" s="187"/>
      <c r="H221" s="193" t="s">
        <v>124</v>
      </c>
      <c r="I221" s="187"/>
      <c r="J221" s="193" t="s">
        <v>124</v>
      </c>
      <c r="K221" s="187"/>
      <c r="L221" s="193" t="s">
        <v>124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130</v>
      </c>
      <c r="I222" s="187"/>
      <c r="J222" s="193" t="s">
        <v>126</v>
      </c>
      <c r="K222" s="187"/>
      <c r="L222" s="193" t="s">
        <v>130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2023-09-02T06:21:07Z</dcterms:modified>
</cp:coreProperties>
</file>