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92AA1FC5-EE81-42EC-B6FD-CE9B26914194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<sst xmlns="http://schemas.openxmlformats.org/spreadsheetml/2006/main" count="254" uniqueCount="130">
  <si>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</si>
  <si>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</si>
  <si>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</si>
  <si>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</si>
  <si>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</si>
  <si>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</si>
  <si>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</si>
  <si>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</si>
  <si>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</si>
  <si>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</si>
  <si>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</si>
  <si>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</si>
  <si>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</si>
  <si>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</si>
  <si>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</si>
  <si>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</si>
  <si>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</si>
  <si>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</si>
  <si>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</si>
  <si>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</si>
  <si>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</si>
  <si>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</si>
  <si>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</si>
  <si>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</si>
  <si>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</si>
  <si>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</si>
  <si>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</si>
  <si>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</si>
  <si>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</si>
  <si>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</si>
  <si>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</si>
  <si>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</si>
  <si>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</si>
  <si>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</si>
  <si>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</si>
  <si>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</si>
  <si>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</si>
  <si>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</si>
  <si>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</si>
  <si>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</si>
  <si>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</si>
  <si>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</si>
  <si>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</si>
  <si>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</si>
  <si>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</si>
  <si>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</si>
  <si>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</si>
  <si>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</si>
  <si>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</si>
  <si>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</si>
  <si>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</si>
  <si>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</si>
  <si>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</si>
  <si>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</si>
  <si>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</si>
  <si>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</si>
  <si>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</si>
  <si>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</si>
  <si>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</si>
  <si>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</si>
  <si>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</si>
  <si>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</si>
  <si>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</si>
  <si>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</si>
  <si>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</si>
  <si>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</si>
  <si>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</si>
  <si>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</si>
  <si>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</si>
  <si>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</si>
  <si>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</si>
  <si>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</si>
  <si>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</si>
  <si>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</si>
  <si>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</si>
  <si>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</si>
  <si>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</si>
  <si>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</si>
  <si>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</si>
  <si>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</si>
  <si>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</si>
  <si>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</si>
  <si>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</si>
  <si>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</si>
  <si>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</si>
  <si>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</si>
  <si>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</si>
  <si>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</si>
  <si>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</si>
  <si>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</si>
  <si>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</si>
  <si>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</si>
  <si>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</si>
  <si>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</si>
  <si>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</si>
  <si>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</si>
  <si>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</si>
  <si>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</si>
  <si>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</si>
  <si>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</si>
  <si>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</si>
  <si>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</si>
  <si>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</si>
  <si>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</si>
  <si>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</si>
  <si>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</si>
  <si>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</si>
  <si>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</si>
  <si>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</si>
  <si>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</si>
  <si>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</si>
  <si>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</si>
  <si>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</si>
  <si>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</si>
  <si>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</si>
  <si>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</si>
  <si>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</si>
  <si>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</si>
  <si>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</si>
  <si>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</si>
  <si>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</si>
  <si>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</si>
  <si>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</si>
  <si>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</si>
  <si>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Entre 2,5 y 3 SMMLV</t>
  </si>
  <si>
    <t>I.U/E.T</t>
  </si>
  <si>
    <t>Entre 3,5 y 4 SMMLV</t>
  </si>
  <si>
    <t>INSTITUCIÓN UNIVERSITARIA VISIÓN DE LAS AMÉRICAS</t>
  </si>
  <si>
    <t>Entre 1,5 y 2 SMMLV</t>
  </si>
  <si>
    <t>Entre 2 y 2 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</si>
</sst>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INSTITUCIÓN UNIVERSITARIA VISIÓN DE LAS AMÉRICAS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127</v>
      </c>
      <c r="B11" s="3" t="s">
        <v>122</v>
      </c>
      <c r="C11" s="3" t="s">
        <v>125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INSTITUCIÓN UNIVERSITARIA VISIÓN DE LAS AMÉRICAS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3363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3298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65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21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4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7.998885172798216E-2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0.84601449275362317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3314</v>
      </c>
      <c r="D32" s="56">
        <v>4188</v>
      </c>
      <c r="E32" s="56">
        <v>3945</v>
      </c>
      <c r="F32" s="56">
        <v>4056</v>
      </c>
      <c r="G32" s="56">
        <v>3884</v>
      </c>
      <c r="H32" s="57">
        <v>4199</v>
      </c>
      <c r="I32" s="57">
        <v>4333</v>
      </c>
      <c r="J32" s="58">
        <v>4364</v>
      </c>
      <c r="K32" s="58">
        <v>4107</v>
      </c>
      <c r="L32" s="58">
        <v>3601</v>
      </c>
      <c r="M32" s="61">
        <v>3298</v>
      </c>
    </row>
    <row r="33" spans="1:14" ht="18.75" x14ac:dyDescent="0.25">
      <c r="A33" s="245" t="s">
        <v>24</v>
      </c>
      <c r="B33" s="246"/>
      <c r="C33" s="60">
        <v>39</v>
      </c>
      <c r="D33" s="12">
        <v>30</v>
      </c>
      <c r="E33" s="12">
        <v>24</v>
      </c>
      <c r="F33" s="12">
        <v>4</v>
      </c>
      <c r="G33" s="12">
        <v>0</v>
      </c>
      <c r="H33" s="27">
        <v>9</v>
      </c>
      <c r="I33" s="27">
        <v>20</v>
      </c>
      <c r="J33" s="32">
        <v>32</v>
      </c>
      <c r="K33" s="32">
        <v>55</v>
      </c>
      <c r="L33" s="32">
        <v>57</v>
      </c>
      <c r="M33" s="62">
        <v>65</v>
      </c>
    </row>
    <row r="34" spans="1:14" ht="19.5" thickBot="1" x14ac:dyDescent="0.3">
      <c r="A34" s="249" t="s">
        <v>8</v>
      </c>
      <c r="B34" s="250"/>
      <c r="C34" s="171">
        <f>+SUM(C32:C33)</f>
        <v>3353</v>
      </c>
      <c r="D34" s="172">
        <f t="shared" ref="D34:H34" si="0">+SUM(D32:D33)</f>
        <v>4218</v>
      </c>
      <c r="E34" s="172">
        <f t="shared" si="0"/>
        <v>3969</v>
      </c>
      <c r="F34" s="172">
        <f t="shared" si="0"/>
        <v>4060</v>
      </c>
      <c r="G34" s="172">
        <f t="shared" si="0"/>
        <v>3884</v>
      </c>
      <c r="H34" s="175">
        <f t="shared" si="0"/>
        <v>4208</v>
      </c>
      <c r="I34" s="175">
        <f>+SUM(I32:I33)</f>
        <v>4353</v>
      </c>
      <c r="J34" s="166">
        <f>+SUM(J32:J33)</f>
        <v>4396</v>
      </c>
      <c r="K34" s="166">
        <f>+SUM(K32:K33)</f>
        <v>4162</v>
      </c>
      <c r="L34" s="166">
        <f>+SUM(L32:L33)</f>
        <v>3658</v>
      </c>
      <c r="M34" s="167">
        <f>+SUM(M32:M33)</f>
        <v>3363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1400</v>
      </c>
      <c r="D40" s="15">
        <v>1678</v>
      </c>
      <c r="E40" s="15">
        <v>1195</v>
      </c>
      <c r="F40" s="15">
        <v>1068</v>
      </c>
      <c r="G40" s="15">
        <v>809</v>
      </c>
      <c r="H40" s="28">
        <v>637</v>
      </c>
      <c r="I40" s="28">
        <v>554</v>
      </c>
      <c r="J40" s="33">
        <v>435</v>
      </c>
      <c r="K40" s="33">
        <v>388</v>
      </c>
      <c r="L40" s="33">
        <v>273</v>
      </c>
      <c r="M40" s="70">
        <v>207</v>
      </c>
      <c r="N40" s="42"/>
    </row>
    <row r="41" spans="1:14" ht="18.75" x14ac:dyDescent="0.25">
      <c r="A41" s="233" t="s">
        <v>4</v>
      </c>
      <c r="B41" s="234"/>
      <c r="C41" s="69">
        <v>1914</v>
      </c>
      <c r="D41" s="15">
        <v>2510</v>
      </c>
      <c r="E41" s="15">
        <v>2750</v>
      </c>
      <c r="F41" s="15">
        <v>2988</v>
      </c>
      <c r="G41" s="15">
        <v>3075</v>
      </c>
      <c r="H41" s="28">
        <v>3562</v>
      </c>
      <c r="I41" s="28">
        <v>3779</v>
      </c>
      <c r="J41" s="33">
        <v>3929</v>
      </c>
      <c r="K41" s="33">
        <v>3719</v>
      </c>
      <c r="L41" s="33">
        <v>3328</v>
      </c>
      <c r="M41" s="70">
        <v>3091</v>
      </c>
      <c r="N41" s="42"/>
    </row>
    <row r="42" spans="1:14" ht="18.75" x14ac:dyDescent="0.25">
      <c r="A42" s="233" t="s">
        <v>5</v>
      </c>
      <c r="B42" s="234"/>
      <c r="C42" s="69">
        <v>39</v>
      </c>
      <c r="D42" s="15">
        <v>30</v>
      </c>
      <c r="E42" s="15">
        <v>24</v>
      </c>
      <c r="F42" s="15">
        <v>4</v>
      </c>
      <c r="G42" s="15">
        <v>0</v>
      </c>
      <c r="H42" s="28">
        <v>9</v>
      </c>
      <c r="I42" s="28">
        <v>20</v>
      </c>
      <c r="J42" s="33">
        <v>32</v>
      </c>
      <c r="K42" s="33">
        <v>55</v>
      </c>
      <c r="L42" s="33">
        <v>57</v>
      </c>
      <c r="M42" s="70">
        <v>65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3353</v>
      </c>
      <c r="D45" s="172">
        <f t="shared" ref="D45:I45" si="1">+SUM(D39:D44)</f>
        <v>4218</v>
      </c>
      <c r="E45" s="172">
        <f t="shared" si="1"/>
        <v>3969</v>
      </c>
      <c r="F45" s="172">
        <f t="shared" si="1"/>
        <v>4060</v>
      </c>
      <c r="G45" s="172">
        <f t="shared" si="1"/>
        <v>3884</v>
      </c>
      <c r="H45" s="175">
        <f t="shared" si="1"/>
        <v>4208</v>
      </c>
      <c r="I45" s="175">
        <f t="shared" si="1"/>
        <v>4353</v>
      </c>
      <c r="J45" s="166">
        <f>+SUM(J39:J44)</f>
        <v>4396</v>
      </c>
      <c r="K45" s="166">
        <f>+SUM(K39:K44)</f>
        <v>4162</v>
      </c>
      <c r="L45" s="166">
        <f>+SUM(L39:L44)</f>
        <v>3658</v>
      </c>
      <c r="M45" s="167">
        <f>+SUM(M39:M44)</f>
        <v>3363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191</v>
      </c>
      <c r="D50" s="64">
        <v>238</v>
      </c>
      <c r="E50" s="64">
        <v>275</v>
      </c>
      <c r="F50" s="64">
        <v>303</v>
      </c>
      <c r="G50" s="64">
        <v>297</v>
      </c>
      <c r="H50" s="65">
        <v>407</v>
      </c>
      <c r="I50" s="65">
        <v>559</v>
      </c>
      <c r="J50" s="66">
        <v>659</v>
      </c>
      <c r="K50" s="66">
        <v>729</v>
      </c>
      <c r="L50" s="66">
        <v>743</v>
      </c>
      <c r="M50" s="68">
        <v>808</v>
      </c>
    </row>
    <row r="51" spans="1:13" ht="18.75" x14ac:dyDescent="0.25">
      <c r="A51" s="279" t="s">
        <v>46</v>
      </c>
      <c r="B51" s="280"/>
      <c r="C51" s="69">
        <v>287</v>
      </c>
      <c r="D51" s="15">
        <v>346</v>
      </c>
      <c r="E51" s="15">
        <v>87</v>
      </c>
      <c r="F51" s="15">
        <v>222</v>
      </c>
      <c r="G51" s="15">
        <v>173</v>
      </c>
      <c r="H51" s="28">
        <v>112</v>
      </c>
      <c r="I51" s="28">
        <v>65</v>
      </c>
      <c r="J51" s="33">
        <v>28</v>
      </c>
      <c r="K51" s="33">
        <v>7</v>
      </c>
      <c r="L51" s="33">
        <v>4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1475</v>
      </c>
      <c r="D53" s="15">
        <v>1691</v>
      </c>
      <c r="E53" s="15">
        <v>1940</v>
      </c>
      <c r="F53" s="15">
        <v>2067</v>
      </c>
      <c r="G53" s="15">
        <v>2072</v>
      </c>
      <c r="H53" s="28">
        <v>2182</v>
      </c>
      <c r="I53" s="28">
        <v>2141</v>
      </c>
      <c r="J53" s="33">
        <v>2082</v>
      </c>
      <c r="K53" s="33">
        <v>1974</v>
      </c>
      <c r="L53" s="33">
        <v>1842</v>
      </c>
      <c r="M53" s="70">
        <v>1828</v>
      </c>
    </row>
    <row r="54" spans="1:13" ht="18.75" x14ac:dyDescent="0.25">
      <c r="A54" s="279" t="s">
        <v>48</v>
      </c>
      <c r="B54" s="280"/>
      <c r="C54" s="69">
        <v>85</v>
      </c>
      <c r="D54" s="15">
        <v>83</v>
      </c>
      <c r="E54" s="15">
        <v>107</v>
      </c>
      <c r="F54" s="15">
        <v>110</v>
      </c>
      <c r="G54" s="15">
        <v>188</v>
      </c>
      <c r="H54" s="28">
        <v>451</v>
      </c>
      <c r="I54" s="28">
        <v>600</v>
      </c>
      <c r="J54" s="33">
        <v>690</v>
      </c>
      <c r="K54" s="33">
        <v>703</v>
      </c>
      <c r="L54" s="33">
        <v>524</v>
      </c>
      <c r="M54" s="70">
        <v>358</v>
      </c>
    </row>
    <row r="55" spans="1:13" ht="18.75" x14ac:dyDescent="0.25">
      <c r="A55" s="279" t="s">
        <v>59</v>
      </c>
      <c r="B55" s="280"/>
      <c r="C55" s="69">
        <v>1269</v>
      </c>
      <c r="D55" s="15">
        <v>1519</v>
      </c>
      <c r="E55" s="15">
        <v>1299</v>
      </c>
      <c r="F55" s="15">
        <v>1185</v>
      </c>
      <c r="G55" s="15">
        <v>1003</v>
      </c>
      <c r="H55" s="28">
        <v>942</v>
      </c>
      <c r="I55" s="28">
        <v>895</v>
      </c>
      <c r="J55" s="33">
        <v>857</v>
      </c>
      <c r="K55" s="33">
        <v>668</v>
      </c>
      <c r="L55" s="33">
        <v>474</v>
      </c>
      <c r="M55" s="70">
        <v>309</v>
      </c>
    </row>
    <row r="56" spans="1:13" ht="18.75" x14ac:dyDescent="0.25">
      <c r="A56" s="279" t="s">
        <v>49</v>
      </c>
      <c r="B56" s="280"/>
      <c r="C56" s="69">
        <v>46</v>
      </c>
      <c r="D56" s="15">
        <v>341</v>
      </c>
      <c r="E56" s="15">
        <v>261</v>
      </c>
      <c r="F56" s="15">
        <v>173</v>
      </c>
      <c r="G56" s="15">
        <v>151</v>
      </c>
      <c r="H56" s="28">
        <v>114</v>
      </c>
      <c r="I56" s="28">
        <v>93</v>
      </c>
      <c r="J56" s="33">
        <v>80</v>
      </c>
      <c r="K56" s="33">
        <v>81</v>
      </c>
      <c r="L56" s="33">
        <v>71</v>
      </c>
      <c r="M56" s="70">
        <v>54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6</v>
      </c>
    </row>
    <row r="59" spans="1:13" ht="19.5" thickBot="1" x14ac:dyDescent="0.3">
      <c r="A59" s="249" t="s">
        <v>8</v>
      </c>
      <c r="B59" s="250"/>
      <c r="C59" s="174">
        <f>+SUM(C50:C58)</f>
        <v>3353</v>
      </c>
      <c r="D59" s="172">
        <f>+SUM(D50:D58)</f>
        <v>4218</v>
      </c>
      <c r="E59" s="172">
        <f t="shared" ref="E59:L59" si="2">+SUM(E50:E58)</f>
        <v>3969</v>
      </c>
      <c r="F59" s="172">
        <f t="shared" si="2"/>
        <v>4060</v>
      </c>
      <c r="G59" s="172">
        <f t="shared" si="2"/>
        <v>3884</v>
      </c>
      <c r="H59" s="172">
        <f t="shared" si="2"/>
        <v>4208</v>
      </c>
      <c r="I59" s="172">
        <f t="shared" si="2"/>
        <v>4353</v>
      </c>
      <c r="J59" s="172">
        <f t="shared" si="2"/>
        <v>4396</v>
      </c>
      <c r="K59" s="172">
        <f t="shared" si="2"/>
        <v>4162</v>
      </c>
      <c r="L59" s="172">
        <f t="shared" si="2"/>
        <v>3658</v>
      </c>
      <c r="M59" s="167">
        <f>+SUM(M50:M58)</f>
        <v>3363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7</v>
      </c>
      <c r="H66" s="33">
        <v>1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1446</v>
      </c>
      <c r="H68" s="33">
        <v>1578</v>
      </c>
      <c r="I68" s="33">
        <v>1624</v>
      </c>
      <c r="J68" s="33">
        <v>1633</v>
      </c>
      <c r="K68" s="32">
        <v>1439</v>
      </c>
      <c r="L68" s="32">
        <v>1061</v>
      </c>
      <c r="M68" s="62">
        <v>714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62</v>
      </c>
      <c r="H70" s="33">
        <v>40</v>
      </c>
      <c r="I70" s="33">
        <v>29</v>
      </c>
      <c r="J70" s="33">
        <v>22</v>
      </c>
      <c r="K70" s="32">
        <v>20</v>
      </c>
      <c r="L70" s="32">
        <v>12</v>
      </c>
      <c r="M70" s="62">
        <v>13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297</v>
      </c>
      <c r="H72" s="33">
        <v>407</v>
      </c>
      <c r="I72" s="33">
        <v>559</v>
      </c>
      <c r="J72" s="33">
        <v>659</v>
      </c>
      <c r="K72" s="32">
        <v>729</v>
      </c>
      <c r="L72" s="32">
        <v>743</v>
      </c>
      <c r="M72" s="62">
        <v>808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2072</v>
      </c>
      <c r="H73" s="33">
        <v>2182</v>
      </c>
      <c r="I73" s="33">
        <v>2141</v>
      </c>
      <c r="J73" s="33">
        <v>2082</v>
      </c>
      <c r="K73" s="32">
        <v>1974</v>
      </c>
      <c r="L73" s="32">
        <v>1842</v>
      </c>
      <c r="M73" s="62">
        <v>1828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3884</v>
      </c>
      <c r="H76" s="172">
        <f t="shared" si="3"/>
        <v>4208</v>
      </c>
      <c r="I76" s="172">
        <f t="shared" ref="I76:M76" si="4">+SUM(I64:I75)</f>
        <v>4353</v>
      </c>
      <c r="J76" s="172">
        <f t="shared" si="4"/>
        <v>4396</v>
      </c>
      <c r="K76" s="172">
        <f t="shared" si="4"/>
        <v>4162</v>
      </c>
      <c r="L76" s="172">
        <f t="shared" si="4"/>
        <v>3658</v>
      </c>
      <c r="M76" s="173">
        <f t="shared" si="4"/>
        <v>3363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2786</v>
      </c>
      <c r="D82" s="84">
        <v>3360</v>
      </c>
      <c r="E82" s="84">
        <v>3121</v>
      </c>
      <c r="F82" s="84">
        <v>3325</v>
      </c>
      <c r="G82" s="84">
        <v>3227</v>
      </c>
      <c r="H82" s="85">
        <v>3545</v>
      </c>
      <c r="I82" s="85">
        <v>3764</v>
      </c>
      <c r="J82" s="85">
        <v>3786</v>
      </c>
      <c r="K82" s="86">
        <v>3627</v>
      </c>
      <c r="L82" s="86">
        <v>3269</v>
      </c>
      <c r="M82" s="87">
        <v>3103</v>
      </c>
    </row>
    <row r="83" spans="1:13" ht="18.75" x14ac:dyDescent="0.25">
      <c r="A83" s="233" t="s">
        <v>31</v>
      </c>
      <c r="B83" s="234"/>
      <c r="C83" s="63">
        <v>567</v>
      </c>
      <c r="D83" s="15">
        <v>858</v>
      </c>
      <c r="E83" s="15">
        <v>848</v>
      </c>
      <c r="F83" s="15">
        <v>735</v>
      </c>
      <c r="G83" s="15">
        <v>657</v>
      </c>
      <c r="H83" s="28">
        <v>663</v>
      </c>
      <c r="I83" s="28">
        <v>589</v>
      </c>
      <c r="J83" s="28">
        <v>610</v>
      </c>
      <c r="K83" s="32">
        <v>535</v>
      </c>
      <c r="L83" s="32">
        <v>389</v>
      </c>
      <c r="M83" s="88">
        <v>260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3353</v>
      </c>
      <c r="D87" s="164">
        <f t="shared" ref="D87:H87" si="5">+SUM(D82:D86)</f>
        <v>4218</v>
      </c>
      <c r="E87" s="164">
        <f t="shared" si="5"/>
        <v>3969</v>
      </c>
      <c r="F87" s="164">
        <f t="shared" si="5"/>
        <v>4060</v>
      </c>
      <c r="G87" s="164">
        <f t="shared" si="5"/>
        <v>3884</v>
      </c>
      <c r="H87" s="165">
        <f t="shared" si="5"/>
        <v>4208</v>
      </c>
      <c r="I87" s="165">
        <f>+SUM(I82:I86)</f>
        <v>4353</v>
      </c>
      <c r="J87" s="165">
        <f>+SUM(J82:J86)</f>
        <v>4396</v>
      </c>
      <c r="K87" s="166">
        <f>+SUM(K82:K86)</f>
        <v>4162</v>
      </c>
      <c r="L87" s="166">
        <f>+SUM(L82:L86)</f>
        <v>3658</v>
      </c>
      <c r="M87" s="167">
        <f>+SUM(M82:M86)</f>
        <v>3363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1101</v>
      </c>
      <c r="D93" s="91">
        <v>1548</v>
      </c>
      <c r="E93" s="91">
        <v>1346</v>
      </c>
      <c r="F93" s="91">
        <v>1335</v>
      </c>
      <c r="G93" s="91">
        <v>1286</v>
      </c>
      <c r="H93" s="92">
        <v>1424</v>
      </c>
      <c r="I93" s="92">
        <v>1476</v>
      </c>
      <c r="J93" s="86">
        <v>1498</v>
      </c>
      <c r="K93" s="86">
        <v>1415</v>
      </c>
      <c r="L93" s="86">
        <v>1168</v>
      </c>
      <c r="M93" s="87">
        <v>1038</v>
      </c>
    </row>
    <row r="94" spans="1:13" ht="18.75" x14ac:dyDescent="0.25">
      <c r="A94" s="245" t="s">
        <v>35</v>
      </c>
      <c r="B94" s="246"/>
      <c r="C94" s="63">
        <v>2252</v>
      </c>
      <c r="D94" s="15">
        <v>2670</v>
      </c>
      <c r="E94" s="15">
        <v>2623</v>
      </c>
      <c r="F94" s="15">
        <v>2725</v>
      </c>
      <c r="G94" s="15">
        <v>2598</v>
      </c>
      <c r="H94" s="28">
        <v>2784</v>
      </c>
      <c r="I94" s="28">
        <v>2877</v>
      </c>
      <c r="J94" s="28">
        <v>2898</v>
      </c>
      <c r="K94" s="32">
        <v>2747</v>
      </c>
      <c r="L94" s="32">
        <v>2490</v>
      </c>
      <c r="M94" s="88">
        <v>2325</v>
      </c>
    </row>
    <row r="95" spans="1:13" ht="19.5" thickBot="1" x14ac:dyDescent="0.3">
      <c r="A95" s="249" t="s">
        <v>8</v>
      </c>
      <c r="B95" s="250"/>
      <c r="C95" s="158">
        <f>+SUM(C93:C94)</f>
        <v>3353</v>
      </c>
      <c r="D95" s="164">
        <f t="shared" ref="D95:M95" si="6">+SUM(D93:D94)</f>
        <v>4218</v>
      </c>
      <c r="E95" s="164">
        <f t="shared" si="6"/>
        <v>3969</v>
      </c>
      <c r="F95" s="164">
        <f t="shared" si="6"/>
        <v>4060</v>
      </c>
      <c r="G95" s="164">
        <f t="shared" si="6"/>
        <v>3884</v>
      </c>
      <c r="H95" s="165">
        <f t="shared" si="6"/>
        <v>4208</v>
      </c>
      <c r="I95" s="165">
        <f t="shared" si="6"/>
        <v>4353</v>
      </c>
      <c r="J95" s="165">
        <f t="shared" si="6"/>
        <v>4396</v>
      </c>
      <c r="K95" s="166">
        <f t="shared" si="6"/>
        <v>4162</v>
      </c>
      <c r="L95" s="166">
        <f t="shared" si="6"/>
        <v>3658</v>
      </c>
      <c r="M95" s="167">
        <f t="shared" si="6"/>
        <v>3363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0.1420863309352518</v>
      </c>
      <c r="D100" s="209">
        <v>7.7004219409282704E-2</v>
      </c>
      <c r="E100" s="209">
        <v>7.8914919852034526E-2</v>
      </c>
      <c r="F100" s="209">
        <v>7.8034682080924858E-2</v>
      </c>
      <c r="G100" s="210">
        <v>0.13944954128440368</v>
      </c>
    </row>
    <row r="101" spans="1:10" ht="18.75" x14ac:dyDescent="0.25">
      <c r="A101" s="245" t="s">
        <v>4</v>
      </c>
      <c r="B101" s="246"/>
      <c r="C101" s="209">
        <v>5.647840531561462E-2</v>
      </c>
      <c r="D101" s="209">
        <v>7.2879716220574015E-2</v>
      </c>
      <c r="E101" s="209">
        <v>7.591933570581258E-2</v>
      </c>
      <c r="F101" s="209">
        <v>7.998885172798216E-2</v>
      </c>
      <c r="G101" s="210">
        <v>9.1223021582733807E-2</v>
      </c>
    </row>
    <row r="102" spans="1:10" ht="19.5" thickBot="1" x14ac:dyDescent="0.3">
      <c r="A102" s="249" t="s">
        <v>41</v>
      </c>
      <c r="B102" s="250"/>
      <c r="C102" s="162">
        <v>8.1392305679141588E-2</v>
      </c>
      <c r="D102" s="162">
        <v>7.3845393924425781E-2</v>
      </c>
      <c r="E102" s="162">
        <v>7.6500119531436761E-2</v>
      </c>
      <c r="F102" s="162">
        <v>7.967289719626168E-2</v>
      </c>
      <c r="G102" s="163">
        <v>9.7761194029850743E-2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207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4</v>
      </c>
      <c r="J110"/>
    </row>
    <row r="111" spans="1:10" ht="18.75" x14ac:dyDescent="0.25">
      <c r="A111" s="241" t="s">
        <v>4</v>
      </c>
      <c r="B111" s="248"/>
      <c r="C111" s="63">
        <f t="shared" si="7"/>
        <v>3091</v>
      </c>
      <c r="D111" s="95">
        <v>0</v>
      </c>
      <c r="E111" s="96">
        <f t="shared" si="8"/>
        <v>0</v>
      </c>
      <c r="G111" s="241" t="s">
        <v>4</v>
      </c>
      <c r="H111" s="242"/>
      <c r="I111" s="98">
        <v>13</v>
      </c>
      <c r="J111"/>
    </row>
    <row r="112" spans="1:10" ht="18.75" x14ac:dyDescent="0.25">
      <c r="A112" s="241" t="s">
        <v>5</v>
      </c>
      <c r="B112" s="248"/>
      <c r="C112" s="63">
        <f t="shared" si="7"/>
        <v>65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4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3363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21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1036</v>
      </c>
      <c r="D123" s="243">
        <f>+C123+C124</f>
        <v>2387</v>
      </c>
      <c r="E123" s="103">
        <v>781</v>
      </c>
      <c r="F123" s="243">
        <f>+E123+E124</f>
        <v>1589</v>
      </c>
      <c r="G123" s="67">
        <v>743</v>
      </c>
      <c r="H123" s="253">
        <f>+G123+G124</f>
        <v>1453</v>
      </c>
    </row>
    <row r="124" spans="1:10" ht="18.75" x14ac:dyDescent="0.25">
      <c r="A124" s="267"/>
      <c r="B124" s="105">
        <v>2</v>
      </c>
      <c r="C124" s="99">
        <v>1351</v>
      </c>
      <c r="D124" s="244"/>
      <c r="E124" s="99">
        <v>808</v>
      </c>
      <c r="F124" s="244"/>
      <c r="G124" s="99">
        <v>710</v>
      </c>
      <c r="H124" s="244"/>
    </row>
    <row r="125" spans="1:10" ht="18.75" x14ac:dyDescent="0.25">
      <c r="A125" s="266">
        <v>2017</v>
      </c>
      <c r="B125" s="106">
        <v>1</v>
      </c>
      <c r="C125" s="100">
        <v>1894</v>
      </c>
      <c r="D125" s="254">
        <f>+C125+C126</f>
        <v>3363</v>
      </c>
      <c r="E125" s="100">
        <v>1030</v>
      </c>
      <c r="F125" s="254">
        <f>+E125+E126</f>
        <v>1815</v>
      </c>
      <c r="G125" s="100">
        <v>922</v>
      </c>
      <c r="H125" s="254">
        <f>+G125+G126</f>
        <v>1617</v>
      </c>
    </row>
    <row r="126" spans="1:10" ht="18.75" x14ac:dyDescent="0.25">
      <c r="A126" s="267"/>
      <c r="B126" s="105">
        <v>2</v>
      </c>
      <c r="C126" s="99">
        <v>1469</v>
      </c>
      <c r="D126" s="244"/>
      <c r="E126" s="99">
        <v>785</v>
      </c>
      <c r="F126" s="244"/>
      <c r="G126" s="99">
        <v>695</v>
      </c>
      <c r="H126" s="244"/>
    </row>
    <row r="127" spans="1:10" ht="18.75" x14ac:dyDescent="0.25">
      <c r="A127" s="266">
        <v>2018</v>
      </c>
      <c r="B127" s="106">
        <v>1</v>
      </c>
      <c r="C127" s="100">
        <v>1813</v>
      </c>
      <c r="D127" s="254">
        <f>+C127+C128</f>
        <v>2937</v>
      </c>
      <c r="E127" s="100">
        <v>1025</v>
      </c>
      <c r="F127" s="254">
        <f>+E127+E128</f>
        <v>1774</v>
      </c>
      <c r="G127" s="100">
        <v>877</v>
      </c>
      <c r="H127" s="254">
        <f>+G127+G128</f>
        <v>1473</v>
      </c>
    </row>
    <row r="128" spans="1:10" ht="18.75" x14ac:dyDescent="0.25">
      <c r="A128" s="267"/>
      <c r="B128" s="105">
        <v>2</v>
      </c>
      <c r="C128" s="99">
        <v>1124</v>
      </c>
      <c r="D128" s="244"/>
      <c r="E128" s="99">
        <v>749</v>
      </c>
      <c r="F128" s="244"/>
      <c r="G128" s="99">
        <v>596</v>
      </c>
      <c r="H128" s="244"/>
    </row>
    <row r="129" spans="1:28" ht="18.75" x14ac:dyDescent="0.25">
      <c r="A129" s="266">
        <v>2019</v>
      </c>
      <c r="B129" s="106">
        <v>1</v>
      </c>
      <c r="C129" s="100">
        <v>1450</v>
      </c>
      <c r="D129" s="254">
        <f>+C129+C130</f>
        <v>2318</v>
      </c>
      <c r="E129" s="100">
        <v>966</v>
      </c>
      <c r="F129" s="254">
        <f>+E129+E130</f>
        <v>1585</v>
      </c>
      <c r="G129" s="100">
        <v>810</v>
      </c>
      <c r="H129" s="254">
        <f>+G129+G130</f>
        <v>1350</v>
      </c>
    </row>
    <row r="130" spans="1:28" ht="18.75" x14ac:dyDescent="0.25">
      <c r="A130" s="267"/>
      <c r="B130" s="105">
        <v>2</v>
      </c>
      <c r="C130" s="99">
        <v>868</v>
      </c>
      <c r="D130" s="244"/>
      <c r="E130" s="99">
        <v>619</v>
      </c>
      <c r="F130" s="244"/>
      <c r="G130" s="99">
        <v>540</v>
      </c>
      <c r="H130" s="244"/>
    </row>
    <row r="131" spans="1:28" ht="18.75" x14ac:dyDescent="0.25">
      <c r="A131" s="266">
        <v>2022</v>
      </c>
      <c r="B131" s="106">
        <v>1</v>
      </c>
      <c r="C131" s="100">
        <v>1378</v>
      </c>
      <c r="D131" s="254">
        <f>+C131+C132</f>
        <v>2070</v>
      </c>
      <c r="E131" s="100">
        <v>811</v>
      </c>
      <c r="F131" s="254">
        <f>+E131+E132</f>
        <v>1191</v>
      </c>
      <c r="G131" s="100">
        <v>668</v>
      </c>
      <c r="H131" s="254">
        <f>+G131+G132</f>
        <v>902</v>
      </c>
    </row>
    <row r="132" spans="1:28" ht="18.75" x14ac:dyDescent="0.25">
      <c r="A132" s="267"/>
      <c r="B132" s="105">
        <v>2</v>
      </c>
      <c r="C132" s="99">
        <v>692</v>
      </c>
      <c r="D132" s="244"/>
      <c r="E132" s="99">
        <v>380</v>
      </c>
      <c r="F132" s="244"/>
      <c r="G132" s="99">
        <v>234</v>
      </c>
      <c r="H132" s="244"/>
    </row>
    <row r="133" spans="1:28" ht="18.75" x14ac:dyDescent="0.25">
      <c r="A133" s="266">
        <v>2021</v>
      </c>
      <c r="B133" s="106">
        <v>1</v>
      </c>
      <c r="C133" s="100">
        <v>1414</v>
      </c>
      <c r="D133" s="254">
        <f>+C133+C134</f>
        <v>2272</v>
      </c>
      <c r="E133" s="100">
        <v>751</v>
      </c>
      <c r="F133" s="254">
        <f>+E133+E134</f>
        <v>1151</v>
      </c>
      <c r="G133" s="100">
        <v>577</v>
      </c>
      <c r="H133" s="254">
        <f>+G133+G134</f>
        <v>901</v>
      </c>
    </row>
    <row r="134" spans="1:28" ht="18.75" x14ac:dyDescent="0.25">
      <c r="A134" s="267"/>
      <c r="B134" s="105">
        <v>2</v>
      </c>
      <c r="C134" s="99">
        <v>858</v>
      </c>
      <c r="D134" s="244"/>
      <c r="E134" s="99">
        <v>400</v>
      </c>
      <c r="F134" s="244"/>
      <c r="G134" s="99">
        <v>324</v>
      </c>
      <c r="H134" s="244"/>
    </row>
    <row r="135" spans="1:28" ht="18.75" x14ac:dyDescent="0.25">
      <c r="A135" s="303">
        <v>2022</v>
      </c>
      <c r="B135" s="107">
        <v>1</v>
      </c>
      <c r="C135" s="101">
        <v>1118</v>
      </c>
      <c r="D135" s="255">
        <f>+C135+C136</f>
        <v>2059</v>
      </c>
      <c r="E135" s="101">
        <v>537</v>
      </c>
      <c r="F135" s="255">
        <f>+E135+E136</f>
        <v>1039</v>
      </c>
      <c r="G135" s="101">
        <v>414</v>
      </c>
      <c r="H135" s="255">
        <f>+G135+G136</f>
        <v>817</v>
      </c>
    </row>
    <row r="136" spans="1:28" ht="19.5" thickBot="1" x14ac:dyDescent="0.3">
      <c r="A136" s="304"/>
      <c r="B136" s="108">
        <v>2</v>
      </c>
      <c r="C136" s="102">
        <v>941</v>
      </c>
      <c r="D136" s="256"/>
      <c r="E136" s="102">
        <v>502</v>
      </c>
      <c r="F136" s="256"/>
      <c r="G136" s="102">
        <v>403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2</v>
      </c>
      <c r="D141" s="110">
        <f t="shared" si="9"/>
        <v>2</v>
      </c>
      <c r="E141" s="110">
        <f t="shared" si="9"/>
        <v>119</v>
      </c>
      <c r="F141" s="110">
        <f t="shared" si="9"/>
        <v>127</v>
      </c>
      <c r="G141" s="110">
        <f t="shared" si="9"/>
        <v>127</v>
      </c>
      <c r="H141" s="110">
        <f t="shared" si="9"/>
        <v>4</v>
      </c>
      <c r="I141" s="111">
        <f t="shared" si="9"/>
        <v>0</v>
      </c>
      <c r="J141" s="297">
        <f>+SUM(B141:I141)</f>
        <v>381</v>
      </c>
      <c r="M141" s="3">
        <v>0</v>
      </c>
      <c r="N141" s="22">
        <v>2</v>
      </c>
      <c r="O141" s="22">
        <v>2</v>
      </c>
      <c r="P141" s="22">
        <v>119</v>
      </c>
      <c r="Q141" s="22">
        <v>127</v>
      </c>
      <c r="R141" s="22">
        <v>127</v>
      </c>
      <c r="S141" s="22">
        <v>4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5.2493438320209973E-3</v>
      </c>
      <c r="D142" s="113">
        <f t="shared" si="10"/>
        <v>5.2493438320209973E-3</v>
      </c>
      <c r="E142" s="113">
        <f>+IF($J$141=0,"",(E141/$J$141))</f>
        <v>0.31233595800524933</v>
      </c>
      <c r="F142" s="113">
        <f>+IF($J$141=0,"",(F141/$J$141))</f>
        <v>0.33333333333333331</v>
      </c>
      <c r="G142" s="113">
        <f t="shared" si="10"/>
        <v>0.33333333333333331</v>
      </c>
      <c r="H142" s="113">
        <f t="shared" si="10"/>
        <v>1.0498687664041995E-2</v>
      </c>
      <c r="I142" s="114">
        <f>+IF($J$141=0,"",(I141/$J$141))</f>
        <v>0</v>
      </c>
      <c r="J142" s="298"/>
      <c r="M142" s="3">
        <v>0</v>
      </c>
      <c r="N142" s="22">
        <v>0</v>
      </c>
      <c r="O142" s="22">
        <v>9</v>
      </c>
      <c r="P142" s="22">
        <v>135</v>
      </c>
      <c r="Q142" s="22">
        <v>147</v>
      </c>
      <c r="R142" s="22">
        <v>152</v>
      </c>
      <c r="S142" s="22">
        <v>6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9</v>
      </c>
      <c r="E143" s="116">
        <f t="shared" si="11"/>
        <v>135</v>
      </c>
      <c r="F143" s="116">
        <f t="shared" si="11"/>
        <v>147</v>
      </c>
      <c r="G143" s="116">
        <f t="shared" si="11"/>
        <v>152</v>
      </c>
      <c r="H143" s="116">
        <f t="shared" si="11"/>
        <v>6</v>
      </c>
      <c r="I143" s="117">
        <f t="shared" si="11"/>
        <v>0</v>
      </c>
      <c r="J143" s="235">
        <f>+SUM(B143:I143)</f>
        <v>449</v>
      </c>
      <c r="M143" s="3">
        <v>0</v>
      </c>
      <c r="N143" s="22">
        <v>2</v>
      </c>
      <c r="O143" s="22">
        <v>9</v>
      </c>
      <c r="P143" s="22">
        <v>139</v>
      </c>
      <c r="Q143" s="22">
        <v>274</v>
      </c>
      <c r="R143" s="22">
        <v>96</v>
      </c>
      <c r="S143" s="22">
        <v>10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2.0044543429844099E-2</v>
      </c>
      <c r="E144" s="119">
        <f t="shared" si="12"/>
        <v>0.30066815144766146</v>
      </c>
      <c r="F144" s="119">
        <f t="shared" si="12"/>
        <v>0.32739420935412028</v>
      </c>
      <c r="G144" s="119">
        <f t="shared" si="12"/>
        <v>0.33853006681514475</v>
      </c>
      <c r="H144" s="119">
        <f t="shared" si="12"/>
        <v>1.3363028953229399E-2</v>
      </c>
      <c r="I144" s="120">
        <f t="shared" si="12"/>
        <v>0</v>
      </c>
      <c r="J144" s="236"/>
      <c r="M144" s="3">
        <v>0</v>
      </c>
      <c r="N144" s="3">
        <v>0</v>
      </c>
      <c r="O144" s="3">
        <v>7</v>
      </c>
      <c r="P144" s="3">
        <v>127</v>
      </c>
      <c r="Q144" s="3">
        <v>277</v>
      </c>
      <c r="R144" s="3">
        <v>102</v>
      </c>
      <c r="S144" s="3">
        <v>7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2</v>
      </c>
      <c r="D145" s="116">
        <f t="shared" si="13"/>
        <v>9</v>
      </c>
      <c r="E145" s="116">
        <f t="shared" si="13"/>
        <v>139</v>
      </c>
      <c r="F145" s="116">
        <f t="shared" si="13"/>
        <v>274</v>
      </c>
      <c r="G145" s="116">
        <f t="shared" si="13"/>
        <v>96</v>
      </c>
      <c r="H145" s="116">
        <f t="shared" si="13"/>
        <v>10</v>
      </c>
      <c r="I145" s="117">
        <f t="shared" si="13"/>
        <v>0</v>
      </c>
      <c r="J145" s="235">
        <f>+SUM(B145:I145)</f>
        <v>530</v>
      </c>
      <c r="M145" s="3">
        <v>0</v>
      </c>
      <c r="N145" s="3">
        <v>1</v>
      </c>
      <c r="O145" s="3">
        <v>8</v>
      </c>
      <c r="P145" s="3">
        <v>142</v>
      </c>
      <c r="Q145" s="3">
        <v>268</v>
      </c>
      <c r="R145" s="3">
        <v>115</v>
      </c>
      <c r="S145" s="3">
        <v>5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3.7735849056603774E-3</v>
      </c>
      <c r="D146" s="119">
        <f t="shared" si="14"/>
        <v>1.6981132075471698E-2</v>
      </c>
      <c r="E146" s="119">
        <f t="shared" si="14"/>
        <v>0.26226415094339622</v>
      </c>
      <c r="F146" s="119">
        <f t="shared" si="14"/>
        <v>0.51698113207547169</v>
      </c>
      <c r="G146" s="119">
        <f t="shared" si="14"/>
        <v>0.1811320754716981</v>
      </c>
      <c r="H146" s="119">
        <f t="shared" si="14"/>
        <v>1.8867924528301886E-2</v>
      </c>
      <c r="I146" s="120">
        <f t="shared" si="14"/>
        <v>0</v>
      </c>
      <c r="J146" s="236"/>
      <c r="M146" s="3">
        <v>0</v>
      </c>
      <c r="N146" s="3">
        <v>0</v>
      </c>
      <c r="O146" s="3">
        <v>4</v>
      </c>
      <c r="P146" s="3">
        <v>107</v>
      </c>
      <c r="Q146" s="3">
        <v>246</v>
      </c>
      <c r="R146" s="3">
        <v>108</v>
      </c>
      <c r="S146" s="3">
        <v>7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7</v>
      </c>
      <c r="E147" s="116">
        <f t="shared" si="15"/>
        <v>127</v>
      </c>
      <c r="F147" s="116">
        <f t="shared" si="15"/>
        <v>277</v>
      </c>
      <c r="G147" s="116">
        <f t="shared" si="15"/>
        <v>102</v>
      </c>
      <c r="H147" s="116">
        <f t="shared" si="15"/>
        <v>7</v>
      </c>
      <c r="I147" s="117">
        <f t="shared" si="15"/>
        <v>0</v>
      </c>
      <c r="J147" s="235">
        <f>+SUM(B147:I147)</f>
        <v>520</v>
      </c>
      <c r="M147" s="3">
        <v>0</v>
      </c>
      <c r="N147" s="3">
        <v>0</v>
      </c>
      <c r="O147" s="3">
        <v>4</v>
      </c>
      <c r="P147" s="3">
        <v>112</v>
      </c>
      <c r="Q147" s="3">
        <v>246</v>
      </c>
      <c r="R147" s="3">
        <v>126</v>
      </c>
      <c r="S147" s="3">
        <v>7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1.3461538461538462E-2</v>
      </c>
      <c r="E148" s="119">
        <f t="shared" si="16"/>
        <v>0.24423076923076922</v>
      </c>
      <c r="F148" s="119">
        <f t="shared" si="16"/>
        <v>0.53269230769230769</v>
      </c>
      <c r="G148" s="119">
        <f t="shared" si="16"/>
        <v>0.19615384615384615</v>
      </c>
      <c r="H148" s="119">
        <f t="shared" si="16"/>
        <v>1.3461538461538462E-2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1</v>
      </c>
      <c r="D149" s="116">
        <f t="shared" si="17"/>
        <v>8</v>
      </c>
      <c r="E149" s="116">
        <f t="shared" si="17"/>
        <v>142</v>
      </c>
      <c r="F149" s="116">
        <f t="shared" si="17"/>
        <v>268</v>
      </c>
      <c r="G149" s="116">
        <f t="shared" si="17"/>
        <v>115</v>
      </c>
      <c r="H149" s="116">
        <f t="shared" si="17"/>
        <v>5</v>
      </c>
      <c r="I149" s="117">
        <f t="shared" si="17"/>
        <v>0</v>
      </c>
      <c r="J149" s="235">
        <f>+SUM(B149:I149)</f>
        <v>539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1.8552875695732839E-3</v>
      </c>
      <c r="D150" s="119">
        <f t="shared" si="18"/>
        <v>1.4842300556586271E-2</v>
      </c>
      <c r="E150" s="119">
        <f t="shared" si="18"/>
        <v>0.26345083487940629</v>
      </c>
      <c r="F150" s="119">
        <f t="shared" si="18"/>
        <v>0.49721706864564008</v>
      </c>
      <c r="G150" s="119">
        <f t="shared" si="18"/>
        <v>0.21335807050092764</v>
      </c>
      <c r="H150" s="119">
        <f t="shared" si="18"/>
        <v>9.2764378478664197E-3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4</v>
      </c>
      <c r="E151" s="116">
        <f t="shared" si="19"/>
        <v>107</v>
      </c>
      <c r="F151" s="116">
        <f t="shared" si="19"/>
        <v>246</v>
      </c>
      <c r="G151" s="116">
        <f t="shared" si="19"/>
        <v>108</v>
      </c>
      <c r="H151" s="116">
        <f t="shared" si="19"/>
        <v>7</v>
      </c>
      <c r="I151" s="117">
        <f t="shared" si="19"/>
        <v>0</v>
      </c>
      <c r="J151" s="235">
        <f>+SUM(B151:I151)</f>
        <v>472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8.4745762711864406E-3</v>
      </c>
      <c r="E152" s="119">
        <f t="shared" si="20"/>
        <v>0.22669491525423729</v>
      </c>
      <c r="F152" s="119">
        <f t="shared" si="20"/>
        <v>0.52118644067796616</v>
      </c>
      <c r="G152" s="119">
        <f t="shared" si="20"/>
        <v>0.2288135593220339</v>
      </c>
      <c r="H152" s="119">
        <f t="shared" si="20"/>
        <v>1.4830508474576272E-2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4</v>
      </c>
      <c r="E153" s="122">
        <f t="shared" si="21"/>
        <v>112</v>
      </c>
      <c r="F153" s="122">
        <f t="shared" si="21"/>
        <v>246</v>
      </c>
      <c r="G153" s="122">
        <f t="shared" si="21"/>
        <v>126</v>
      </c>
      <c r="H153" s="122">
        <f t="shared" si="21"/>
        <v>7</v>
      </c>
      <c r="I153" s="123">
        <f t="shared" si="21"/>
        <v>0</v>
      </c>
      <c r="J153" s="259">
        <f>+SUM(B153:I153)</f>
        <v>495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8.0808080808080808E-3</v>
      </c>
      <c r="E154" s="125">
        <f t="shared" si="22"/>
        <v>0.22626262626262628</v>
      </c>
      <c r="F154" s="125">
        <f t="shared" si="22"/>
        <v>0.49696969696969695</v>
      </c>
      <c r="G154" s="125">
        <f t="shared" si="22"/>
        <v>0.25454545454545452</v>
      </c>
      <c r="H154" s="125">
        <f t="shared" si="22"/>
        <v>1.4141414141414142E-2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163</v>
      </c>
      <c r="C159" s="83">
        <f t="shared" ref="C159:E159" si="23">+N159</f>
        <v>74</v>
      </c>
      <c r="D159" s="83">
        <f t="shared" si="23"/>
        <v>99</v>
      </c>
      <c r="E159" s="110">
        <f t="shared" si="23"/>
        <v>45</v>
      </c>
      <c r="F159" s="297">
        <f>+SUM(B159:E159)</f>
        <v>381</v>
      </c>
      <c r="G159" s="83">
        <f>Q159</f>
        <v>161</v>
      </c>
      <c r="H159" s="110">
        <f>R159</f>
        <v>220</v>
      </c>
      <c r="I159" s="297">
        <f>+SUM(G159:H159)</f>
        <v>381</v>
      </c>
      <c r="J159" s="34"/>
      <c r="M159" s="3">
        <v>163</v>
      </c>
      <c r="N159" s="3">
        <v>74</v>
      </c>
      <c r="O159" s="3">
        <v>99</v>
      </c>
      <c r="P159" s="3">
        <v>45</v>
      </c>
      <c r="Q159" s="3">
        <v>161</v>
      </c>
      <c r="R159" s="3">
        <v>220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0.42782152230971127</v>
      </c>
      <c r="C160" s="30">
        <f t="shared" ref="C160:E160" si="24">+IF($F$159=0,"",(C159/$F$159))</f>
        <v>0.1942257217847769</v>
      </c>
      <c r="D160" s="30">
        <f t="shared" si="24"/>
        <v>0.25984251968503935</v>
      </c>
      <c r="E160" s="113">
        <f t="shared" si="24"/>
        <v>0.11811023622047244</v>
      </c>
      <c r="F160" s="298"/>
      <c r="G160" s="30">
        <f>+IF($I$159=0,"",(G159/$I$159))</f>
        <v>0.4225721784776903</v>
      </c>
      <c r="H160" s="113">
        <f>+IF($I$159=0,"",(H159/$I$159))</f>
        <v>0.57742782152230976</v>
      </c>
      <c r="I160" s="298"/>
      <c r="J160" s="34"/>
      <c r="M160" s="3">
        <v>192</v>
      </c>
      <c r="N160" s="3">
        <v>161</v>
      </c>
      <c r="O160" s="3">
        <v>96</v>
      </c>
      <c r="P160" s="3">
        <v>0</v>
      </c>
      <c r="Q160" s="3">
        <v>193</v>
      </c>
      <c r="R160" s="3">
        <v>256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192</v>
      </c>
      <c r="C161" s="25">
        <f t="shared" ref="C161:E161" si="25">+N160</f>
        <v>161</v>
      </c>
      <c r="D161" s="25">
        <f t="shared" si="25"/>
        <v>96</v>
      </c>
      <c r="E161" s="116">
        <f t="shared" si="25"/>
        <v>0</v>
      </c>
      <c r="F161" s="235">
        <f>+SUM(B161:E161)</f>
        <v>449</v>
      </c>
      <c r="G161" s="25">
        <f>Q160</f>
        <v>193</v>
      </c>
      <c r="H161" s="116">
        <f>R160</f>
        <v>256</v>
      </c>
      <c r="I161" s="235">
        <f>+SUM(G161:H161)</f>
        <v>449</v>
      </c>
      <c r="J161" s="34"/>
      <c r="M161" s="3">
        <v>261</v>
      </c>
      <c r="N161" s="3">
        <v>160</v>
      </c>
      <c r="O161" s="3">
        <v>109</v>
      </c>
      <c r="P161" s="3">
        <v>0</v>
      </c>
      <c r="Q161" s="3">
        <v>224</v>
      </c>
      <c r="R161" s="3">
        <v>306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0.42761692650334077</v>
      </c>
      <c r="C162" s="29">
        <f t="shared" ref="C162:E162" si="26">+IF($F$161=0,"",(C161/$F$161))</f>
        <v>0.35857461024498888</v>
      </c>
      <c r="D162" s="29">
        <f t="shared" si="26"/>
        <v>0.21380846325167038</v>
      </c>
      <c r="E162" s="119">
        <f t="shared" si="26"/>
        <v>0</v>
      </c>
      <c r="F162" s="236"/>
      <c r="G162" s="29">
        <f>+IF($I$161=0,"",(G161/$I$161))</f>
        <v>0.42984409799554568</v>
      </c>
      <c r="H162" s="119">
        <f>+IF($I$161=0,"",(H161/$I$161))</f>
        <v>0.57015590200445432</v>
      </c>
      <c r="I162" s="236"/>
      <c r="J162" s="34"/>
      <c r="M162" s="3">
        <v>184</v>
      </c>
      <c r="N162" s="3">
        <v>182</v>
      </c>
      <c r="O162" s="3">
        <v>154</v>
      </c>
      <c r="P162" s="3">
        <v>0</v>
      </c>
      <c r="Q162" s="3">
        <v>211</v>
      </c>
      <c r="R162" s="3">
        <v>309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261</v>
      </c>
      <c r="C163" s="25">
        <f t="shared" ref="C163:E163" si="27">+N161</f>
        <v>160</v>
      </c>
      <c r="D163" s="25">
        <f t="shared" si="27"/>
        <v>109</v>
      </c>
      <c r="E163" s="116">
        <f t="shared" si="27"/>
        <v>0</v>
      </c>
      <c r="F163" s="235">
        <f>+SUM(B163:E163)</f>
        <v>530</v>
      </c>
      <c r="G163" s="25">
        <f>Q161</f>
        <v>224</v>
      </c>
      <c r="H163" s="116">
        <f>R161</f>
        <v>306</v>
      </c>
      <c r="I163" s="235">
        <f>+SUM(G163:H163)</f>
        <v>530</v>
      </c>
      <c r="J163" s="34"/>
      <c r="M163" s="3">
        <v>256</v>
      </c>
      <c r="N163" s="3">
        <v>183</v>
      </c>
      <c r="O163" s="3">
        <v>100</v>
      </c>
      <c r="P163" s="3">
        <v>0</v>
      </c>
      <c r="Q163" s="3">
        <v>230</v>
      </c>
      <c r="R163" s="3">
        <v>309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0.49245283018867925</v>
      </c>
      <c r="C164" s="29">
        <f t="shared" ref="C164:E164" si="28">+IF($F$163=0,"",(C163/$F$163))</f>
        <v>0.30188679245283018</v>
      </c>
      <c r="D164" s="29">
        <f t="shared" si="28"/>
        <v>0.20566037735849058</v>
      </c>
      <c r="E164" s="119">
        <f t="shared" si="28"/>
        <v>0</v>
      </c>
      <c r="F164" s="236"/>
      <c r="G164" s="29">
        <f>+IF($I$163=0,"",(G163/$I$163))</f>
        <v>0.42264150943396228</v>
      </c>
      <c r="H164" s="119">
        <f>+IF($I$163=0,"",(H163/$I$163))</f>
        <v>0.57735849056603772</v>
      </c>
      <c r="I164" s="236"/>
      <c r="J164" s="34"/>
      <c r="M164" s="3">
        <v>174</v>
      </c>
      <c r="N164" s="3">
        <v>198</v>
      </c>
      <c r="O164" s="3">
        <v>100</v>
      </c>
      <c r="P164" s="3">
        <v>0</v>
      </c>
      <c r="Q164" s="3">
        <v>202</v>
      </c>
      <c r="R164" s="3">
        <v>270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184</v>
      </c>
      <c r="C165" s="19">
        <f t="shared" ref="C165:E165" si="29">+N162</f>
        <v>182</v>
      </c>
      <c r="D165" s="19">
        <f t="shared" si="29"/>
        <v>154</v>
      </c>
      <c r="E165" s="122">
        <f t="shared" si="29"/>
        <v>0</v>
      </c>
      <c r="F165" s="235">
        <f>+SUM(B165:E165)</f>
        <v>520</v>
      </c>
      <c r="G165" s="25">
        <f>Q162</f>
        <v>211</v>
      </c>
      <c r="H165" s="116">
        <f>R162</f>
        <v>309</v>
      </c>
      <c r="I165" s="235">
        <f>+SUM(G165:H165)</f>
        <v>520</v>
      </c>
      <c r="J165" s="34"/>
      <c r="M165" s="3">
        <v>193</v>
      </c>
      <c r="N165" s="3">
        <v>200</v>
      </c>
      <c r="O165" s="3">
        <v>102</v>
      </c>
      <c r="P165" s="3">
        <v>0</v>
      </c>
      <c r="Q165" s="3">
        <v>229</v>
      </c>
      <c r="R165" s="3">
        <v>266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0.35384615384615387</v>
      </c>
      <c r="C166" s="29">
        <f>+IF($F$165=0,"",(C165/$F$165))</f>
        <v>0.35</v>
      </c>
      <c r="D166" s="29">
        <f t="shared" ref="D166:E166" si="30">+IF($F$165=0,"",(D165/$F$165))</f>
        <v>0.29615384615384616</v>
      </c>
      <c r="E166" s="119">
        <f t="shared" si="30"/>
        <v>0</v>
      </c>
      <c r="F166" s="236"/>
      <c r="G166" s="29">
        <f>+IF($I$165=0,"",(G165/$I$165))</f>
        <v>0.40576923076923077</v>
      </c>
      <c r="H166" s="119">
        <f>+IF($I$165=0,"",(H165/$I$165))</f>
        <v>0.59423076923076923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256</v>
      </c>
      <c r="C167" s="19">
        <f t="shared" ref="C167:E167" si="31">+N163</f>
        <v>183</v>
      </c>
      <c r="D167" s="19">
        <f t="shared" si="31"/>
        <v>100</v>
      </c>
      <c r="E167" s="122">
        <f t="shared" si="31"/>
        <v>0</v>
      </c>
      <c r="F167" s="235">
        <f>+SUM(B167:E167)</f>
        <v>539</v>
      </c>
      <c r="G167" s="25">
        <f>Q163</f>
        <v>230</v>
      </c>
      <c r="H167" s="116">
        <f>R163</f>
        <v>309</v>
      </c>
      <c r="I167" s="235">
        <f>+SUM(G167:H167)</f>
        <v>539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0.47495361781076068</v>
      </c>
      <c r="C168" s="29">
        <f>+IF($F$167=0,"",(C167/$F$167))</f>
        <v>0.33951762523191092</v>
      </c>
      <c r="D168" s="29">
        <f>+IF($F$167=0,"",(D167/$F$167))</f>
        <v>0.18552875695732837</v>
      </c>
      <c r="E168" s="119">
        <f>+IF($F$167=0,"",(E167/$F$167))</f>
        <v>0</v>
      </c>
      <c r="F168" s="236"/>
      <c r="G168" s="29">
        <f>+IF($I$167=0,"",(G167/$I$167))</f>
        <v>0.42671614100185529</v>
      </c>
      <c r="H168" s="119">
        <f>+IF($I$167=0,"",(H167/$I$167))</f>
        <v>0.57328385899814471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174</v>
      </c>
      <c r="C169" s="19">
        <f t="shared" ref="C169:E169" si="32">+N164</f>
        <v>198</v>
      </c>
      <c r="D169" s="19">
        <f t="shared" si="32"/>
        <v>100</v>
      </c>
      <c r="E169" s="122">
        <f t="shared" si="32"/>
        <v>0</v>
      </c>
      <c r="F169" s="235">
        <f>+SUM(B169:E169)</f>
        <v>472</v>
      </c>
      <c r="G169" s="25">
        <f>Q164</f>
        <v>202</v>
      </c>
      <c r="H169" s="116">
        <f>R164</f>
        <v>270</v>
      </c>
      <c r="I169" s="277">
        <f>+SUM(G169:H169)</f>
        <v>472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0.36864406779661019</v>
      </c>
      <c r="C170" s="29">
        <f>+IF($F$169=0,"",(C169/$F$169))</f>
        <v>0.41949152542372881</v>
      </c>
      <c r="D170" s="29">
        <f>+IF($F$169=0,"",(D169/$F$169))</f>
        <v>0.21186440677966101</v>
      </c>
      <c r="E170" s="119">
        <f>+IF($F$169=0,"",(E169/$F$169))</f>
        <v>0</v>
      </c>
      <c r="F170" s="236"/>
      <c r="G170" s="29">
        <f>+IF($I$169=0,"",(G169/$I$169))</f>
        <v>0.42796610169491528</v>
      </c>
      <c r="H170" s="119">
        <f>+IF($I$169=0,"",(H169/$I$169))</f>
        <v>0.57203389830508478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193</v>
      </c>
      <c r="C171" s="19">
        <f t="shared" ref="C171:E171" si="33">+N165</f>
        <v>200</v>
      </c>
      <c r="D171" s="19">
        <f t="shared" si="33"/>
        <v>102</v>
      </c>
      <c r="E171" s="122">
        <f t="shared" si="33"/>
        <v>0</v>
      </c>
      <c r="F171" s="259">
        <f>+SUM(B171:E171)</f>
        <v>495</v>
      </c>
      <c r="G171" s="19">
        <f>Q165</f>
        <v>229</v>
      </c>
      <c r="H171" s="122">
        <f>R165</f>
        <v>266</v>
      </c>
      <c r="I171" s="259">
        <f>+SUM(G171:H171)</f>
        <v>495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0.38989898989898991</v>
      </c>
      <c r="C172" s="127">
        <f t="shared" ref="C172:E172" si="34">+IF($F$171=0,"",(C171/$F$171))</f>
        <v>0.40404040404040403</v>
      </c>
      <c r="D172" s="127">
        <f t="shared" si="34"/>
        <v>0.20606060606060606</v>
      </c>
      <c r="E172" s="125">
        <f t="shared" si="34"/>
        <v>0</v>
      </c>
      <c r="F172" s="260"/>
      <c r="G172" s="127">
        <f>+IF($I$171=0,"",(G171/$I$171))</f>
        <v>0.46262626262626261</v>
      </c>
      <c r="H172" s="125">
        <f>+IF($I$171=0,"",(H171/$I$171))</f>
        <v>0.53737373737373739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3</v>
      </c>
      <c r="C178" s="19">
        <f t="shared" ref="C178:G178" si="35">+N178</f>
        <v>215</v>
      </c>
      <c r="D178" s="19">
        <f t="shared" si="35"/>
        <v>163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381</v>
      </c>
      <c r="I178" s="21"/>
      <c r="J178" s="21"/>
      <c r="K178" s="3"/>
      <c r="L178" s="3"/>
      <c r="M178" s="3">
        <v>3</v>
      </c>
      <c r="N178" s="3">
        <v>215</v>
      </c>
      <c r="O178" s="43">
        <v>163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7.874015748031496E-3</v>
      </c>
      <c r="C179" s="30">
        <f t="shared" ref="C179:G179" si="36">+IF($H$178=0,"",(C178/$H$178))</f>
        <v>0.56430446194225725</v>
      </c>
      <c r="D179" s="30">
        <f t="shared" si="36"/>
        <v>0.42782152230971127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4</v>
      </c>
      <c r="N179" s="3">
        <v>253</v>
      </c>
      <c r="O179" s="43">
        <v>192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4</v>
      </c>
      <c r="C180" s="25">
        <f t="shared" ref="C180:G180" si="37">+N179</f>
        <v>253</v>
      </c>
      <c r="D180" s="25">
        <f t="shared" si="37"/>
        <v>192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449</v>
      </c>
      <c r="I180" s="20"/>
      <c r="J180" s="20"/>
      <c r="K180" s="3"/>
      <c r="L180" s="3"/>
      <c r="M180" s="3">
        <v>12</v>
      </c>
      <c r="N180" s="3">
        <v>258</v>
      </c>
      <c r="O180" s="43">
        <v>260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8.9086859688195987E-3</v>
      </c>
      <c r="C181" s="29">
        <f t="shared" ref="C181:G181" si="38">+IF($H$180=0,"",(C180/$H$180))</f>
        <v>0.56347438752783963</v>
      </c>
      <c r="D181" s="29">
        <f t="shared" si="38"/>
        <v>0.42761692650334077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5</v>
      </c>
      <c r="N181" s="3">
        <v>331</v>
      </c>
      <c r="O181" s="43">
        <v>184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12</v>
      </c>
      <c r="C182" s="25">
        <f t="shared" ref="C182:G182" si="39">+N180</f>
        <v>258</v>
      </c>
      <c r="D182" s="25">
        <f t="shared" si="39"/>
        <v>260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530</v>
      </c>
      <c r="I182" s="20"/>
      <c r="J182" s="20"/>
      <c r="K182" s="3"/>
      <c r="L182" s="3"/>
      <c r="M182" s="3">
        <v>7</v>
      </c>
      <c r="N182" s="3">
        <v>278</v>
      </c>
      <c r="O182" s="43">
        <v>254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2.2641509433962263E-2</v>
      </c>
      <c r="C183" s="29">
        <f t="shared" ref="C183:G183" si="40">+IF($H$182=0,"",(C182/$H$182))</f>
        <v>0.48679245283018868</v>
      </c>
      <c r="D183" s="29">
        <f t="shared" si="40"/>
        <v>0.49056603773584906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7</v>
      </c>
      <c r="N183" s="3">
        <v>295</v>
      </c>
      <c r="O183" s="43">
        <v>160</v>
      </c>
      <c r="P183" s="43">
        <v>10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5</v>
      </c>
      <c r="C184" s="25">
        <f t="shared" ref="C184:G184" si="41">+N181</f>
        <v>331</v>
      </c>
      <c r="D184" s="25">
        <f t="shared" si="41"/>
        <v>184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520</v>
      </c>
      <c r="I184" s="20"/>
      <c r="J184" s="20"/>
      <c r="K184" s="20"/>
      <c r="L184" s="20"/>
      <c r="M184" s="3">
        <v>33</v>
      </c>
      <c r="N184" s="3">
        <v>269</v>
      </c>
      <c r="O184" s="43">
        <v>144</v>
      </c>
      <c r="P184" s="43">
        <v>49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9.6153846153846159E-3</v>
      </c>
      <c r="C185" s="29">
        <f t="shared" ref="C185:G185" si="42">+IF($H$184=0,"",(C184/$H$184))</f>
        <v>0.6365384615384615</v>
      </c>
      <c r="D185" s="29">
        <f t="shared" si="42"/>
        <v>0.35384615384615387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7</v>
      </c>
      <c r="C186" s="25">
        <f t="shared" ref="C186:G186" si="43">N182</f>
        <v>278</v>
      </c>
      <c r="D186" s="25">
        <f t="shared" si="43"/>
        <v>254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539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1.2987012987012988E-2</v>
      </c>
      <c r="C187" s="29">
        <f t="shared" si="44"/>
        <v>0.51576994434137291</v>
      </c>
      <c r="D187" s="29">
        <f t="shared" si="44"/>
        <v>0.4712430426716141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7</v>
      </c>
      <c r="C188" s="25">
        <f t="shared" ref="C188:G188" si="45">N183</f>
        <v>295</v>
      </c>
      <c r="D188" s="25">
        <f t="shared" si="45"/>
        <v>160</v>
      </c>
      <c r="E188" s="25">
        <f t="shared" si="45"/>
        <v>10</v>
      </c>
      <c r="F188" s="25">
        <f t="shared" si="45"/>
        <v>0</v>
      </c>
      <c r="G188" s="116">
        <f t="shared" si="45"/>
        <v>0</v>
      </c>
      <c r="H188" s="235">
        <f>+SUM(B188:G188)</f>
        <v>472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1.4830508474576272E-2</v>
      </c>
      <c r="C189" s="29">
        <f t="shared" si="46"/>
        <v>0.625</v>
      </c>
      <c r="D189" s="29">
        <f t="shared" si="46"/>
        <v>0.33898305084745761</v>
      </c>
      <c r="E189" s="29">
        <f t="shared" si="46"/>
        <v>2.1186440677966101E-2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33</v>
      </c>
      <c r="C190" s="25">
        <f t="shared" ref="C190:G190" si="47">N184</f>
        <v>269</v>
      </c>
      <c r="D190" s="25">
        <f t="shared" si="47"/>
        <v>144</v>
      </c>
      <c r="E190" s="25">
        <f t="shared" si="47"/>
        <v>49</v>
      </c>
      <c r="F190" s="25">
        <f t="shared" si="47"/>
        <v>0</v>
      </c>
      <c r="G190" s="116">
        <f t="shared" si="47"/>
        <v>0</v>
      </c>
      <c r="H190" s="235">
        <f>+SUM(B190:G190)</f>
        <v>495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6.6666666666666666E-2</v>
      </c>
      <c r="C191" s="127">
        <f>+IF($H$190=0,"",(C190/$H$190))</f>
        <v>0.54343434343434338</v>
      </c>
      <c r="D191" s="127">
        <f t="shared" ref="D191:G191" si="48">+IF($H$190=0,"",(D190/$H$190))</f>
        <v>0.29090909090909089</v>
      </c>
      <c r="E191" s="127">
        <f t="shared" si="48"/>
        <v>9.8989898989898989E-2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540</v>
      </c>
      <c r="D197" s="15">
        <v>539</v>
      </c>
      <c r="E197" s="15">
        <v>440</v>
      </c>
      <c r="F197" s="15">
        <v>394</v>
      </c>
      <c r="G197" s="15">
        <v>169</v>
      </c>
      <c r="H197" s="28">
        <v>201</v>
      </c>
      <c r="I197" s="28">
        <v>169</v>
      </c>
      <c r="J197" s="33">
        <v>151</v>
      </c>
      <c r="K197" s="33">
        <v>92</v>
      </c>
      <c r="L197" s="33">
        <v>112</v>
      </c>
      <c r="M197" s="70">
        <v>79</v>
      </c>
      <c r="AK197" s="1"/>
    </row>
    <row r="198" spans="1:37" ht="18.75" x14ac:dyDescent="0.25">
      <c r="A198" s="233" t="s">
        <v>4</v>
      </c>
      <c r="B198" s="234"/>
      <c r="C198" s="69">
        <v>268</v>
      </c>
      <c r="D198" s="15">
        <v>354</v>
      </c>
      <c r="E198" s="15">
        <v>263</v>
      </c>
      <c r="F198" s="15">
        <v>532</v>
      </c>
      <c r="G198" s="15">
        <v>255</v>
      </c>
      <c r="H198" s="28">
        <v>683</v>
      </c>
      <c r="I198" s="28">
        <v>560</v>
      </c>
      <c r="J198" s="33">
        <v>662</v>
      </c>
      <c r="K198" s="33">
        <v>467</v>
      </c>
      <c r="L198" s="33">
        <v>714</v>
      </c>
      <c r="M198" s="70">
        <v>652</v>
      </c>
      <c r="AK198" s="1"/>
    </row>
    <row r="199" spans="1:37" ht="18.75" x14ac:dyDescent="0.25">
      <c r="A199" s="233" t="s">
        <v>5</v>
      </c>
      <c r="B199" s="234"/>
      <c r="C199" s="69">
        <v>16</v>
      </c>
      <c r="D199" s="15">
        <v>17</v>
      </c>
      <c r="E199" s="15">
        <v>44</v>
      </c>
      <c r="F199" s="15">
        <v>13</v>
      </c>
      <c r="G199" s="15">
        <v>0</v>
      </c>
      <c r="H199" s="28">
        <v>12</v>
      </c>
      <c r="I199" s="28">
        <v>13</v>
      </c>
      <c r="J199" s="33">
        <v>39</v>
      </c>
      <c r="K199" s="33">
        <v>24</v>
      </c>
      <c r="L199" s="33">
        <v>42</v>
      </c>
      <c r="M199" s="70">
        <v>34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824</v>
      </c>
      <c r="D202" s="158">
        <f t="shared" si="49"/>
        <v>910</v>
      </c>
      <c r="E202" s="158">
        <f t="shared" si="49"/>
        <v>747</v>
      </c>
      <c r="F202" s="158">
        <f t="shared" si="49"/>
        <v>939</v>
      </c>
      <c r="G202" s="158">
        <f t="shared" si="49"/>
        <v>424</v>
      </c>
      <c r="H202" s="158">
        <f t="shared" si="49"/>
        <v>896</v>
      </c>
      <c r="I202" s="158">
        <f t="shared" si="49"/>
        <v>742</v>
      </c>
      <c r="J202" s="158">
        <f t="shared" si="49"/>
        <v>852</v>
      </c>
      <c r="K202" s="158">
        <f t="shared" ref="K202:L202" si="50">+SUM(K196:K201)</f>
        <v>583</v>
      </c>
      <c r="L202" s="158">
        <f t="shared" si="50"/>
        <v>868</v>
      </c>
      <c r="M202" s="179">
        <f>+SUM(M196:M201)</f>
        <v>765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0.81549815498154976</v>
      </c>
      <c r="E209" s="187"/>
      <c r="F209" s="186">
        <v>0.82828282828282829</v>
      </c>
      <c r="G209" s="187"/>
      <c r="H209" s="186">
        <v>0.80473372781065089</v>
      </c>
      <c r="I209" s="186"/>
      <c r="J209" s="194">
        <v>0.80272108843537415</v>
      </c>
      <c r="K209" s="202"/>
      <c r="L209" s="186">
        <v>0.79545454545454541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0.87447698744769875</v>
      </c>
      <c r="E210" s="187"/>
      <c r="F210" s="186">
        <v>0.83994126284875181</v>
      </c>
      <c r="G210" s="187"/>
      <c r="H210" s="186">
        <v>0.78558558558558556</v>
      </c>
      <c r="I210" s="186"/>
      <c r="J210" s="194">
        <v>0.76315789473684215</v>
      </c>
      <c r="K210" s="202"/>
      <c r="L210" s="186">
        <v>0.8556034482758621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>
        <v>1</v>
      </c>
      <c r="G211" s="187"/>
      <c r="H211" s="186">
        <v>0.92307692307692313</v>
      </c>
      <c r="I211" s="186"/>
      <c r="J211" s="194">
        <v>0.97297297297297303</v>
      </c>
      <c r="K211" s="202"/>
      <c r="L211" s="186">
        <v>0.95833333333333337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128</v>
      </c>
      <c r="E220" s="187"/>
      <c r="F220" s="193" t="s">
        <v>128</v>
      </c>
      <c r="G220" s="187"/>
      <c r="H220" s="193" t="s">
        <v>128</v>
      </c>
      <c r="I220" s="187"/>
      <c r="J220" s="193" t="s">
        <v>128</v>
      </c>
      <c r="K220" s="187"/>
      <c r="L220" s="193" t="s">
        <v>128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129</v>
      </c>
      <c r="E221" s="187"/>
      <c r="F221" s="193" t="s">
        <v>129</v>
      </c>
      <c r="G221" s="187"/>
      <c r="H221" s="193" t="s">
        <v>129</v>
      </c>
      <c r="I221" s="187"/>
      <c r="J221" s="193" t="s">
        <v>129</v>
      </c>
      <c r="K221" s="187"/>
      <c r="L221" s="193" t="s">
        <v>129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128</v>
      </c>
      <c r="G222" s="187"/>
      <c r="H222" s="193" t="s">
        <v>126</v>
      </c>
      <c r="I222" s="187"/>
      <c r="J222" s="193" t="s">
        <v>126</v>
      </c>
      <c r="K222" s="187"/>
      <c r="L222" s="193" t="s">
        <v>124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2023-09-02T06:28:01Z</dcterms:modified>
</cp:coreProperties>
</file>