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6D3F98D6-C814-44BD-B040-CDEE6135C3B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<sst xmlns="http://schemas.openxmlformats.org/spreadsheetml/2006/main" count="288" uniqueCount="129">
  <si>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</si>
  <si>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</si>
  <si>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</si>
  <si>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</si>
  <si>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</si>
  <si>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</si>
  <si>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</si>
  <si>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</si>
  <si>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</si>
  <si>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</si>
  <si>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</si>
  <si>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</si>
  <si>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</si>
  <si>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</si>
  <si>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</si>
  <si>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</si>
  <si>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</si>
  <si>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</si>
  <si>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</si>
  <si>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</si>
  <si>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</si>
  <si>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</si>
  <si>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</si>
  <si>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</si>
  <si>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</si>
  <si>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</si>
  <si>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</si>
  <si>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</si>
  <si>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</si>
  <si>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</si>
  <si>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</si>
  <si>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</si>
  <si>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</si>
  <si>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</si>
  <si>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</si>
  <si>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</si>
  <si>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</si>
  <si>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</si>
  <si>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</si>
  <si>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</si>
  <si>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</si>
  <si>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</si>
  <si>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</si>
  <si>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</si>
  <si>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</si>
  <si>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</si>
  <si>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</si>
  <si>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</si>
  <si>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</si>
  <si>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</si>
  <si>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</si>
  <si>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</si>
  <si>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</si>
  <si>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</si>
  <si>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</si>
  <si>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</si>
  <si>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</si>
  <si>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</si>
  <si>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</si>
  <si>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</si>
  <si>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</si>
  <si>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</si>
  <si>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</si>
  <si>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</si>
  <si>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</si>
  <si>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</si>
  <si>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</si>
  <si>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</si>
  <si>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</si>
  <si>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</si>
  <si>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</si>
  <si>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</si>
  <si>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</si>
  <si>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</si>
  <si>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</si>
  <si>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</si>
  <si>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</si>
  <si>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</si>
  <si>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</si>
  <si>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</si>
  <si>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</si>
  <si>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</si>
  <si>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</si>
  <si>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</si>
  <si>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</si>
  <si>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</si>
  <si>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</si>
  <si>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</si>
  <si>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</si>
  <si>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</si>
  <si>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</si>
  <si>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</si>
  <si>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</si>
  <si>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</si>
  <si>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</si>
  <si>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</si>
  <si>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</si>
  <si>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</si>
  <si>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</si>
  <si>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</si>
  <si>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</si>
  <si>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</si>
  <si>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</si>
  <si>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</si>
  <si>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</si>
  <si>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</si>
  <si>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</si>
  <si>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</si>
  <si>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</si>
  <si>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</si>
  <si>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</si>
  <si>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</si>
  <si>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</si>
  <si>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</si>
  <si>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</si>
  <si>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</si>
  <si>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</si>
  <si>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</si>
  <si>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</si>
  <si>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</si>
  <si>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</si>
  <si>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</si>
  <si>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</si>
  <si>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</si>
  <si>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</si>
  <si>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</si>
  <si>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CENTRO DE CONOCIMIENTO ALEJANDRÍA - ALEJANDRÍA</t>
  </si>
  <si>
    <t>NA</t>
  </si>
  <si>
    <t>Entre 1,5 y 2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</si>
</sst>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CENTRO DE CONOCIMIENTO ALEJANDRÍA - ALEJANDRÍA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CENTRO DE CONOCIMIENTO ALEJANDRÍA - ALEJANDRÍA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532</v>
      </c>
      <c r="D32" s="56">
        <v>519</v>
      </c>
      <c r="E32" s="56">
        <v>612</v>
      </c>
      <c r="F32" s="56">
        <v>601</v>
      </c>
      <c r="G32" s="56">
        <v>385</v>
      </c>
      <c r="H32" s="57">
        <v>156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14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532</v>
      </c>
      <c r="D34" s="172">
        <f t="shared" ref="D34:H34" si="0">+SUM(D32:D33)</f>
        <v>519</v>
      </c>
      <c r="E34" s="172">
        <f t="shared" si="0"/>
        <v>626</v>
      </c>
      <c r="F34" s="172">
        <f t="shared" si="0"/>
        <v>601</v>
      </c>
      <c r="G34" s="172">
        <f t="shared" si="0"/>
        <v>385</v>
      </c>
      <c r="H34" s="175">
        <f t="shared" si="0"/>
        <v>156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532</v>
      </c>
      <c r="D40" s="15">
        <v>519</v>
      </c>
      <c r="E40" s="15">
        <v>612</v>
      </c>
      <c r="F40" s="15">
        <v>601</v>
      </c>
      <c r="G40" s="15">
        <v>385</v>
      </c>
      <c r="H40" s="28">
        <v>156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14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532</v>
      </c>
      <c r="D45" s="172">
        <f t="shared" ref="D45:I45" si="1">+SUM(D39:D44)</f>
        <v>519</v>
      </c>
      <c r="E45" s="172">
        <f t="shared" si="1"/>
        <v>626</v>
      </c>
      <c r="F45" s="172">
        <f t="shared" si="1"/>
        <v>601</v>
      </c>
      <c r="G45" s="172">
        <f t="shared" si="1"/>
        <v>385</v>
      </c>
      <c r="H45" s="175">
        <f t="shared" si="1"/>
        <v>156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50</v>
      </c>
      <c r="D55" s="15">
        <v>56</v>
      </c>
      <c r="E55" s="15">
        <v>157</v>
      </c>
      <c r="F55" s="15">
        <v>175</v>
      </c>
      <c r="G55" s="15">
        <v>105</v>
      </c>
      <c r="H55" s="28">
        <v>43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482</v>
      </c>
      <c r="D56" s="15">
        <v>463</v>
      </c>
      <c r="E56" s="15">
        <v>469</v>
      </c>
      <c r="F56" s="15">
        <v>426</v>
      </c>
      <c r="G56" s="15">
        <v>280</v>
      </c>
      <c r="H56" s="28">
        <v>113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532</v>
      </c>
      <c r="D59" s="172">
        <f>+SUM(D50:D58)</f>
        <v>519</v>
      </c>
      <c r="E59" s="172">
        <f t="shared" ref="E59:L59" si="2">+SUM(E50:E58)</f>
        <v>626</v>
      </c>
      <c r="F59" s="172">
        <f t="shared" si="2"/>
        <v>601</v>
      </c>
      <c r="G59" s="172">
        <f t="shared" si="2"/>
        <v>385</v>
      </c>
      <c r="H59" s="172">
        <f t="shared" si="2"/>
        <v>156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105</v>
      </c>
      <c r="H68" s="33">
        <v>43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280</v>
      </c>
      <c r="H71" s="33">
        <v>113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385</v>
      </c>
      <c r="H76" s="172">
        <f t="shared" si="3"/>
        <v>156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532</v>
      </c>
      <c r="D82" s="84">
        <v>519</v>
      </c>
      <c r="E82" s="84">
        <v>626</v>
      </c>
      <c r="F82" s="84">
        <v>601</v>
      </c>
      <c r="G82" s="84">
        <v>385</v>
      </c>
      <c r="H82" s="85">
        <v>156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532</v>
      </c>
      <c r="D87" s="164">
        <f t="shared" ref="D87:H87" si="5">+SUM(D82:D86)</f>
        <v>519</v>
      </c>
      <c r="E87" s="164">
        <f t="shared" si="5"/>
        <v>626</v>
      </c>
      <c r="F87" s="164">
        <f t="shared" si="5"/>
        <v>601</v>
      </c>
      <c r="G87" s="164">
        <f t="shared" si="5"/>
        <v>385</v>
      </c>
      <c r="H87" s="165">
        <f t="shared" si="5"/>
        <v>156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225</v>
      </c>
      <c r="D93" s="91">
        <v>208</v>
      </c>
      <c r="E93" s="91">
        <v>242</v>
      </c>
      <c r="F93" s="91">
        <v>232</v>
      </c>
      <c r="G93" s="91">
        <v>145</v>
      </c>
      <c r="H93" s="92">
        <v>67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307</v>
      </c>
      <c r="D94" s="15">
        <v>311</v>
      </c>
      <c r="E94" s="15">
        <v>384</v>
      </c>
      <c r="F94" s="15">
        <v>369</v>
      </c>
      <c r="G94" s="15">
        <v>240</v>
      </c>
      <c r="H94" s="28">
        <v>89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532</v>
      </c>
      <c r="D95" s="164">
        <f t="shared" ref="D95:M95" si="6">+SUM(D93:D94)</f>
        <v>519</v>
      </c>
      <c r="E95" s="164">
        <f t="shared" si="6"/>
        <v>626</v>
      </c>
      <c r="F95" s="164">
        <f t="shared" si="6"/>
        <v>601</v>
      </c>
      <c r="G95" s="164">
        <f t="shared" si="6"/>
        <v>385</v>
      </c>
      <c r="H95" s="165">
        <f t="shared" si="6"/>
        <v>156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0.17543859649122806</v>
      </c>
      <c r="D100" s="209">
        <v>0.38732394366197181</v>
      </c>
      <c r="E100" s="209" t="s">
        <v>127</v>
      </c>
      <c r="F100" s="209" t="s">
        <v>127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0.17543859649122806</v>
      </c>
      <c r="D102" s="162">
        <v>0.38732394366197181</v>
      </c>
      <c r="E102" s="162" t="s">
        <v>127</v>
      </c>
      <c r="F102" s="162" t="s">
        <v>127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19</v>
      </c>
      <c r="D123" s="303">
        <f>+C123+C124</f>
        <v>19</v>
      </c>
      <c r="E123" s="103">
        <v>19</v>
      </c>
      <c r="F123" s="303">
        <f>+E123+E124</f>
        <v>19</v>
      </c>
      <c r="G123" s="67">
        <v>21</v>
      </c>
      <c r="H123" s="305">
        <f>+G123+G124</f>
        <v>21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1</v>
      </c>
      <c r="D125" s="222">
        <f>+C125+C126</f>
        <v>1</v>
      </c>
      <c r="E125" s="100">
        <v>1</v>
      </c>
      <c r="F125" s="222">
        <f>+E125+E126</f>
        <v>1</v>
      </c>
      <c r="G125" s="100">
        <v>2</v>
      </c>
      <c r="H125" s="222">
        <f>+G125+G126</f>
        <v>2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18</v>
      </c>
      <c r="F141" s="110">
        <f t="shared" si="9"/>
        <v>31</v>
      </c>
      <c r="G141" s="110">
        <f t="shared" si="9"/>
        <v>13</v>
      </c>
      <c r="H141" s="110">
        <f t="shared" si="9"/>
        <v>0</v>
      </c>
      <c r="I141" s="111">
        <f t="shared" si="9"/>
        <v>0</v>
      </c>
      <c r="J141" s="229">
        <f>+SUM(B141:I141)</f>
        <v>62</v>
      </c>
      <c r="M141" s="3">
        <v>0</v>
      </c>
      <c r="N141" s="22">
        <v>0</v>
      </c>
      <c r="O141" s="22">
        <v>0</v>
      </c>
      <c r="P141" s="22">
        <v>18</v>
      </c>
      <c r="Q141" s="22">
        <v>31</v>
      </c>
      <c r="R141" s="22">
        <v>13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0.29032258064516131</v>
      </c>
      <c r="F142" s="113">
        <f>+IF($J$141=0,"",(F141/$J$141))</f>
        <v>0.5</v>
      </c>
      <c r="G142" s="113">
        <f t="shared" si="10"/>
        <v>0.20967741935483872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1</v>
      </c>
      <c r="O142" s="22">
        <v>0</v>
      </c>
      <c r="P142" s="22">
        <v>11</v>
      </c>
      <c r="Q142" s="22">
        <v>11</v>
      </c>
      <c r="R142" s="22">
        <v>4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0</v>
      </c>
      <c r="E143" s="116">
        <f t="shared" si="11"/>
        <v>11</v>
      </c>
      <c r="F143" s="116">
        <f t="shared" si="11"/>
        <v>11</v>
      </c>
      <c r="G143" s="116">
        <f t="shared" si="11"/>
        <v>4</v>
      </c>
      <c r="H143" s="116">
        <f t="shared" si="11"/>
        <v>0</v>
      </c>
      <c r="I143" s="117">
        <f t="shared" si="11"/>
        <v>0</v>
      </c>
      <c r="J143" s="224">
        <f>+SUM(B143:I143)</f>
        <v>27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3.7037037037037035E-2</v>
      </c>
      <c r="D144" s="119">
        <f t="shared" si="12"/>
        <v>0</v>
      </c>
      <c r="E144" s="119">
        <f t="shared" si="12"/>
        <v>0.40740740740740738</v>
      </c>
      <c r="F144" s="119">
        <f t="shared" si="12"/>
        <v>0.40740740740740738</v>
      </c>
      <c r="G144" s="119">
        <f t="shared" si="12"/>
        <v>0.14814814814814814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46</v>
      </c>
      <c r="C159" s="83">
        <f t="shared" ref="C159:E159" si="23">+N159</f>
        <v>16</v>
      </c>
      <c r="D159" s="83">
        <f t="shared" si="23"/>
        <v>0</v>
      </c>
      <c r="E159" s="110">
        <f t="shared" si="23"/>
        <v>0</v>
      </c>
      <c r="F159" s="229">
        <f>+SUM(B159:E159)</f>
        <v>62</v>
      </c>
      <c r="G159" s="83">
        <f>Q159</f>
        <v>26</v>
      </c>
      <c r="H159" s="110">
        <f>R159</f>
        <v>36</v>
      </c>
      <c r="I159" s="229">
        <f>+SUM(G159:H159)</f>
        <v>62</v>
      </c>
      <c r="J159" s="34"/>
      <c r="M159" s="3">
        <v>46</v>
      </c>
      <c r="N159" s="3">
        <v>16</v>
      </c>
      <c r="O159" s="3">
        <v>0</v>
      </c>
      <c r="P159" s="3">
        <v>0</v>
      </c>
      <c r="Q159" s="3">
        <v>26</v>
      </c>
      <c r="R159" s="3">
        <v>36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0.74193548387096775</v>
      </c>
      <c r="C160" s="30">
        <f t="shared" ref="C160:E160" si="24">+IF($F$159=0,"",(C159/$F$159))</f>
        <v>0.25806451612903225</v>
      </c>
      <c r="D160" s="30">
        <f t="shared" si="24"/>
        <v>0</v>
      </c>
      <c r="E160" s="113">
        <f t="shared" si="24"/>
        <v>0</v>
      </c>
      <c r="F160" s="230"/>
      <c r="G160" s="30">
        <f>+IF($I$159=0,"",(G159/$I$159))</f>
        <v>0.41935483870967744</v>
      </c>
      <c r="H160" s="113">
        <f>+IF($I$159=0,"",(H159/$I$159))</f>
        <v>0.58064516129032262</v>
      </c>
      <c r="I160" s="230"/>
      <c r="J160" s="34"/>
      <c r="M160" s="3">
        <v>23</v>
      </c>
      <c r="N160" s="3">
        <v>4</v>
      </c>
      <c r="O160" s="3">
        <v>0</v>
      </c>
      <c r="P160" s="3">
        <v>0</v>
      </c>
      <c r="Q160" s="3">
        <v>10</v>
      </c>
      <c r="R160" s="3">
        <v>17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23</v>
      </c>
      <c r="C161" s="25">
        <f t="shared" ref="C161:E161" si="25">+N160</f>
        <v>4</v>
      </c>
      <c r="D161" s="25">
        <f t="shared" si="25"/>
        <v>0</v>
      </c>
      <c r="E161" s="116">
        <f t="shared" si="25"/>
        <v>0</v>
      </c>
      <c r="F161" s="224">
        <f>+SUM(B161:E161)</f>
        <v>27</v>
      </c>
      <c r="G161" s="25">
        <f>Q160</f>
        <v>10</v>
      </c>
      <c r="H161" s="116">
        <f>R160</f>
        <v>17</v>
      </c>
      <c r="I161" s="224">
        <f>+SUM(G161:H161)</f>
        <v>27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0.85185185185185186</v>
      </c>
      <c r="C162" s="29">
        <f t="shared" ref="C162:E162" si="26">+IF($F$161=0,"",(C161/$F$161))</f>
        <v>0.14814814814814814</v>
      </c>
      <c r="D162" s="29">
        <f t="shared" si="26"/>
        <v>0</v>
      </c>
      <c r="E162" s="119">
        <f t="shared" si="26"/>
        <v>0</v>
      </c>
      <c r="F162" s="225"/>
      <c r="G162" s="29">
        <f>+IF($I$161=0,"",(G161/$I$161))</f>
        <v>0.37037037037037035</v>
      </c>
      <c r="H162" s="119">
        <f>+IF($I$161=0,"",(H161/$I$161))</f>
        <v>0.62962962962962965</v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</v>
      </c>
      <c r="C178" s="19">
        <f t="shared" ref="C178:G178" si="35">+N178</f>
        <v>15</v>
      </c>
      <c r="D178" s="19">
        <f t="shared" si="35"/>
        <v>46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62</v>
      </c>
      <c r="I178" s="21"/>
      <c r="J178" s="21"/>
      <c r="K178" s="3"/>
      <c r="L178" s="3"/>
      <c r="M178" s="3">
        <v>1</v>
      </c>
      <c r="N178" s="3">
        <v>15</v>
      </c>
      <c r="O178" s="43">
        <v>46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1.6129032258064516E-2</v>
      </c>
      <c r="C179" s="30">
        <f t="shared" ref="C179:G179" si="36">+IF($H$178=0,"",(C178/$H$178))</f>
        <v>0.24193548387096775</v>
      </c>
      <c r="D179" s="30">
        <f t="shared" si="36"/>
        <v>0.74193548387096775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4</v>
      </c>
      <c r="O179" s="43">
        <v>23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4</v>
      </c>
      <c r="D180" s="25">
        <f t="shared" si="37"/>
        <v>23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27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0.14814814814814814</v>
      </c>
      <c r="D181" s="29">
        <f t="shared" si="38"/>
        <v>0.85185185185185186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60</v>
      </c>
      <c r="D197" s="15">
        <v>80</v>
      </c>
      <c r="E197" s="15">
        <v>115</v>
      </c>
      <c r="F197" s="15">
        <v>132</v>
      </c>
      <c r="G197" s="15">
        <v>88</v>
      </c>
      <c r="H197" s="28">
        <v>92</v>
      </c>
      <c r="I197" s="28">
        <v>0</v>
      </c>
      <c r="J197" s="33">
        <v>0</v>
      </c>
      <c r="K197" s="33">
        <v>0</v>
      </c>
      <c r="L197" s="33">
        <v>13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61</v>
      </c>
      <c r="D199" s="15">
        <v>3</v>
      </c>
      <c r="E199" s="15">
        <v>11</v>
      </c>
      <c r="F199" s="15">
        <v>5</v>
      </c>
      <c r="G199" s="15">
        <v>2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121</v>
      </c>
      <c r="D202" s="158">
        <f t="shared" si="49"/>
        <v>83</v>
      </c>
      <c r="E202" s="158">
        <f t="shared" si="49"/>
        <v>126</v>
      </c>
      <c r="F202" s="158">
        <f t="shared" si="49"/>
        <v>137</v>
      </c>
      <c r="G202" s="158">
        <f t="shared" si="49"/>
        <v>90</v>
      </c>
      <c r="H202" s="158">
        <f t="shared" si="49"/>
        <v>92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13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0.82954545454545459</v>
      </c>
      <c r="E209" s="187"/>
      <c r="F209" s="186">
        <v>0.8351648351648352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1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128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124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2023-09-02T10:59:39Z</dcterms:modified>
</cp:coreProperties>
</file>