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DC2FC45-6231-4D6E-9143-4ED25C7415B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<sst xmlns="http://schemas.openxmlformats.org/spreadsheetml/2006/main" count="22315" uniqueCount="444">
  <si>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</si>
  <si>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</si>
  <si>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</si>
  <si>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</si>
  <si>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</si>
  <si>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</si>
  <si>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</si>
  <si>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</si>
  <si>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</si>
  <si>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</si>
  <si>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</si>
  <si>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</si>
  <si>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</si>
  <si>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</si>
  <si>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</si>
  <si>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</si>
  <si>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</si>
  <si>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</si>
  <si>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</si>
  <si>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</si>
  <si>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</si>
  <si>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</si>
  <si>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</si>
  <si>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</si>
  <si>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</si>
  <si>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</si>
  <si>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</si>
  <si>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</si>
  <si>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</si>
  <si>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</si>
  <si>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</si>
  <si>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</si>
  <si>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</si>
  <si>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</si>
  <si>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</si>
  <si>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</si>
  <si>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</si>
  <si>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</si>
  <si>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</si>
  <si>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</si>
  <si>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</si>
  <si>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</si>
  <si>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</si>
  <si>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</si>
  <si>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</si>
  <si>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</si>
  <si>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</si>
  <si>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</si>
  <si>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</si>
  <si>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</si>
  <si>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</si>
  <si>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</si>
  <si>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</si>
  <si>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</si>
  <si>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</si>
  <si>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</si>
  <si>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</si>
  <si>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</si>
  <si>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</si>
  <si>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</si>
  <si>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</si>
  <si>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</si>
  <si>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</si>
  <si>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</si>
  <si>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</si>
  <si>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</si>
  <si>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</si>
  <si>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</si>
  <si>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</si>
  <si>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</si>
  <si>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</si>
  <si>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</si>
  <si>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</si>
  <si>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</si>
  <si>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</si>
  <si>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</si>
  <si>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</si>
  <si>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</si>
  <si>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</si>
  <si>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</si>
  <si>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</si>
  <si>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</si>
  <si>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</si>
  <si>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</si>
  <si>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</si>
  <si>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</si>
  <si>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</si>
  <si>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</si>
  <si>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</si>
  <si>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</si>
  <si>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</si>
  <si>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</si>
  <si>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</si>
  <si>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</si>
  <si>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</si>
  <si>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</si>
  <si>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</si>
  <si>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</si>
  <si>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</si>
  <si>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</si>
  <si>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</si>
  <si>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</si>
  <si>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</si>
  <si>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</si>
  <si>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</si>
  <si>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</si>
  <si>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</si>
  <si>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</si>
  <si>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</si>
  <si>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</si>
  <si>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</si>
  <si>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</si>
  <si>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</si>
  <si>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</si>
  <si>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</si>
  <si>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</si>
  <si>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</si>
  <si>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</si>
  <si>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</si>
  <si>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</si>
  <si>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</si>
  <si>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</si>
  <si>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</si>
  <si>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</si>
  <si>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</si>
  <si>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</si>
  <si>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</si>
  <si>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</si>
  <si>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</si>
  <si>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</si>
  <si>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</si>
  <si>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</si>
  <si>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</si>
  <si>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</si>
  <si>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</si>
  <si>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</si>
  <si>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</si>
  <si>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</si>
  <si>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</si>
  <si>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</si>
  <si>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</si>
  <si>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</si>
  <si>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</si>
  <si>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</si>
  <si>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</si>
  <si>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</si>
  <si>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</si>
  <si>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</si>
  <si>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</si>
  <si>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</si>
  <si>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</si>
  <si>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</si>
  <si>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</si>
  <si>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</si>
  <si>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</si>
  <si>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</si>
  <si>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</si>
  <si>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</si>
  <si>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</si>
  <si>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</si>
  <si>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</si>
  <si>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</si>
  <si>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</si>
  <si>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</si>
  <si>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</si>
  <si>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</si>
  <si>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</si>
  <si>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</si>
  <si>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</si>
  <si>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</si>
  <si>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</si>
  <si>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</si>
  <si>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</si>
  <si>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</si>
  <si>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</si>
  <si>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</si>
  <si>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</si>
  <si>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</si>
  <si>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</si>
  <si>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</si>
  <si>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</si>
  <si>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</si>
  <si>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</si>
  <si>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</si>
  <si>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</si>
  <si>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</si>
  <si>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</si>
  <si>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</si>
  <si>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</si>
  <si>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</si>
  <si>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</si>
  <si>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</si>
  <si>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</si>
  <si>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</si>
  <si>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</si>
  <si>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</si>
  <si>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</si>
  <si>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</si>
  <si>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</si>
  <si>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</si>
  <si>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</si>
  <si>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</si>
  <si>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</si>
  <si>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</si>
  <si>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</si>
  <si>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</si>
  <si>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</si>
  <si>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</si>
  <si>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</si>
  <si>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</si>
  <si>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</si>
  <si>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</si>
  <si>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</si>
  <si>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</si>
  <si>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</si>
  <si>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</si>
  <si>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</si>
  <si>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</si>
  <si>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</si>
  <si>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</si>
  <si>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</si>
  <si>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</si>
  <si>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</si>
  <si>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</si>
  <si>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</si>
  <si>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</si>
  <si>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</si>
  <si>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</si>
  <si>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</si>
  <si>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</si>
  <si>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</si>
  <si>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</si>
  <si>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</si>
  <si>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</si>
  <si>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</si>
  <si>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</si>
  <si>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</si>
  <si>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</si>
  <si>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</si>
  <si>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</si>
  <si>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</si>
  <si>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</si>
  <si>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</si>
  <si>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</si>
  <si>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</si>
  <si>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</si>
  <si>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</si>
  <si>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</si>
  <si>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</si>
  <si>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</si>
  <si>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</si>
  <si>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</si>
  <si>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</si>
  <si>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</si>
  <si>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</si>
  <si>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</si>
  <si>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</si>
  <si>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</si>
  <si>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</si>
  <si>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</si>
  <si>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</si>
  <si>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</si>
  <si>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</si>
  <si>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</si>
  <si>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</si>
  <si>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</si>
  <si>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</si>
  <si>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</si>
  <si>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</si>
  <si>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</si>
  <si>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</si>
  <si>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</si>
  <si>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</si>
  <si>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</si>
  <si>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</si>
  <si>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</si>
  <si>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</si>
  <si>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</si>
  <si>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</si>
  <si>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</si>
  <si>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</si>
  <si>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</si>
  <si>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</si>
  <si>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</si>
  <si>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</si>
  <si>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</si>
  <si>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</si>
  <si>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</si>
  <si>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</si>
  <si>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</si>
  <si>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</si>
  <si>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</si>
  <si>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</si>
  <si>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</si>
  <si>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</si>
  <si>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</si>
  <si>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</si>
  <si>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</si>
  <si>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</si>
  <si>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</si>
  <si>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</si>
  <si>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</si>
  <si>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</si>
  <si>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</si>
  <si>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</si>
  <si>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</si>
  <si>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</si>
  <si>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</si>
  <si>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</si>
  <si>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</si>
  <si>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</si>
  <si>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</si>
  <si>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</si>
  <si>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</si>
  <si>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</si>
  <si>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</si>
  <si>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</si>
  <si>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</si>
  <si>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</si>
  <si>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</si>
  <si>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</si>
  <si>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</si>
  <si>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</si>
  <si>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</si>
  <si>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</si>
  <si>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</si>
  <si>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</si>
  <si>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</si>
  <si>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</si>
  <si>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</si>
  <si>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</si>
  <si>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</si>
  <si>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</si>
  <si>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</si>
  <si>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</si>
  <si>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</si>
  <si>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</si>
  <si>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</si>
  <si>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</si>
  <si>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</si>
  <si>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</si>
  <si>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</si>
  <si>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</si>
  <si>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</si>
  <si>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</si>
  <si>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</si>
  <si>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</si>
  <si>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</si>
  <si>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</si>
  <si>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</si>
  <si>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</si>
  <si>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</si>
  <si>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</si>
  <si>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</si>
  <si>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</si>
  <si>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</si>
  <si>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</si>
  <si>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</si>
  <si>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</si>
  <si>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</si>
  <si>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</si>
  <si>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</si>
  <si>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</si>
  <si>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</si>
  <si>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</si>
  <si>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</si>
  <si>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</si>
  <si>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</si>
  <si>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</si>
  <si>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</si>
  <si>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</si>
  <si>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</si>
  <si>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</si>
  <si>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</si>
  <si>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</si>
  <si>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</si>
  <si>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</si>
  <si>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</si>
  <si>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</si>
  <si>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</si>
  <si>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</si>
  <si>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</si>
  <si>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</si>
  <si>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</si>
  <si>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</si>
  <si>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</si>
  <si>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</si>
  <si>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</si>
  <si>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</si>
  <si>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</si>
  <si>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</si>
  <si>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</si>
  <si>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</si>
  <si>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</si>
  <si>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</si>
  <si>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</si>
  <si>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</si>
  <si>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</si>
  <si>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</si>
  <si>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</si>
  <si>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</si>
  <si>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</si>
  <si>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</si>
  <si>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</si>
  <si>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</si>
  <si>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</si>
  <si>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</si>
  <si>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</si>
  <si>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</si>
  <si>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</si>
  <si>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</si>
  <si>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</si>
  <si>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</si>
  <si>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</si>
  <si>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</si>
  <si>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</si>
  <si>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</si>
  <si>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</si>
  <si>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</si>
  <si>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</si>
  <si>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</si>
  <si>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</si>
  <si>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</si>
  <si>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</si>
  <si>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</si>
  <si>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</si>
  <si>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</si>
  <si>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</si>
  <si>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</si>
  <si>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</si>
  <si>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</si>
  <si>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</si>
  <si>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</si>
  <si>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</si>
  <si>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</si>
  <si>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</si>
  <si>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</si>
  <si>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</si>
  <si>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</si>
  <si>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</si>
  <si>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</si>
  <si>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</si>
  <si>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ZARZAL</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</si>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</sst>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ZARZAL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76895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76895</v>
      </c>
      <c r="F12" s="141"/>
      <c r="G12" s="139" t="str">
        <f>+A10</f>
        <v>ZARZAL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ZARZAL</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1417</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1417</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0.40153017852082745</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0.46500000000000002</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0.3258953168044077</v>
      </c>
      <c r="D30" s="24">
        <v>0.277731673582296</v>
      </c>
      <c r="E30" s="24">
        <v>0.30728587319243605</v>
      </c>
      <c r="F30" s="24">
        <v>0.34608938547486034</v>
      </c>
      <c r="G30" s="24">
        <v>0.37113686534216334</v>
      </c>
      <c r="H30" s="25">
        <v>0.37095435684647304</v>
      </c>
      <c r="I30" s="25">
        <v>0.37846745399615489</v>
      </c>
      <c r="J30" s="26">
        <v>0.4056890361778514</v>
      </c>
      <c r="K30" s="26">
        <v>0.38358831710709318</v>
      </c>
      <c r="L30" s="26">
        <v>0.39977540707467712</v>
      </c>
      <c r="M30" s="27">
        <v>0.40153017852082745</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434</v>
      </c>
      <c r="D39" s="39">
        <v>186</v>
      </c>
      <c r="E39" s="40">
        <v>0.42857142857142855</v>
      </c>
      <c r="F39" s="38">
        <v>489</v>
      </c>
      <c r="G39" s="39">
        <v>223</v>
      </c>
      <c r="H39" s="40">
        <v>0.45603271983640081</v>
      </c>
      <c r="I39" s="38">
        <v>477</v>
      </c>
      <c r="J39" s="39">
        <v>219</v>
      </c>
      <c r="K39" s="40">
        <v>0.45911949685534592</v>
      </c>
      <c r="L39" s="41">
        <v>434</v>
      </c>
      <c r="M39" s="42">
        <v>202</v>
      </c>
      <c r="N39" s="43">
        <v>0.46500000000000002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1183</v>
      </c>
      <c r="D46" s="60">
        <v>1002</v>
      </c>
      <c r="E46" s="60">
        <v>1104</v>
      </c>
      <c r="F46" s="60">
        <v>1239</v>
      </c>
      <c r="G46" s="60">
        <v>1351</v>
      </c>
      <c r="H46" s="61">
        <v>1341</v>
      </c>
      <c r="I46" s="61">
        <v>1378</v>
      </c>
      <c r="J46" s="62">
        <v>1490</v>
      </c>
      <c r="K46" s="62">
        <v>1379</v>
      </c>
      <c r="L46" s="62">
        <v>1424</v>
      </c>
      <c r="M46" s="63">
        <v>1417</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1183</v>
      </c>
      <c r="D48" s="68">
        <f t="shared" ref="D48:L48" si="0">+SUM(D46:D47)</f>
        <v>1004</v>
      </c>
      <c r="E48" s="68">
        <f t="shared" si="0"/>
        <v>1105</v>
      </c>
      <c r="F48" s="68">
        <f t="shared" si="0"/>
        <v>1239</v>
      </c>
      <c r="G48" s="68">
        <f t="shared" si="0"/>
        <v>1351</v>
      </c>
      <c r="H48" s="69">
        <f t="shared" si="0"/>
        <v>1341</v>
      </c>
      <c r="I48" s="69">
        <f t="shared" si="0"/>
        <v>1378</v>
      </c>
      <c r="J48" s="70">
        <f t="shared" si="0"/>
        <v>1490</v>
      </c>
      <c r="K48" s="70">
        <f t="shared" si="0"/>
        <v>1379</v>
      </c>
      <c r="L48" s="70">
        <f t="shared" si="0"/>
        <v>1424</v>
      </c>
      <c r="M48" s="71">
        <f>+SUM(M46:M47)</f>
        <v>1417</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1183</v>
      </c>
      <c r="D53" s="60">
        <v>1004</v>
      </c>
      <c r="E53" s="60">
        <v>1105</v>
      </c>
      <c r="F53" s="60">
        <v>1239</v>
      </c>
      <c r="G53" s="60">
        <v>1345</v>
      </c>
      <c r="H53" s="61">
        <v>1341</v>
      </c>
      <c r="I53" s="61">
        <v>1378</v>
      </c>
      <c r="J53" s="62">
        <v>1469</v>
      </c>
      <c r="K53" s="62">
        <v>1379</v>
      </c>
      <c r="L53" s="62">
        <v>1424</v>
      </c>
      <c r="M53" s="63">
        <v>1417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6</v>
      </c>
      <c r="H54" s="64">
        <v>0</v>
      </c>
      <c r="I54" s="64">
        <v>0</v>
      </c>
      <c r="J54" s="65">
        <v>21</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1183</v>
      </c>
      <c r="D55" s="68">
        <f t="shared" ref="D55:M55" si="1">+SUM(D53:D54)</f>
        <v>1004</v>
      </c>
      <c r="E55" s="68">
        <f t="shared" si="1"/>
        <v>1105</v>
      </c>
      <c r="F55" s="68">
        <f t="shared" si="1"/>
        <v>1239</v>
      </c>
      <c r="G55" s="68">
        <f t="shared" si="1"/>
        <v>1351</v>
      </c>
      <c r="H55" s="69">
        <f t="shared" si="1"/>
        <v>1341</v>
      </c>
      <c r="I55" s="69">
        <f t="shared" si="1"/>
        <v>1378</v>
      </c>
      <c r="J55" s="70">
        <f t="shared" si="1"/>
        <v>1490</v>
      </c>
      <c r="K55" s="70">
        <f t="shared" si="1"/>
        <v>1379</v>
      </c>
      <c r="L55" s="70">
        <f t="shared" si="1"/>
        <v>1424</v>
      </c>
      <c r="M55" s="71">
        <f t="shared" si="1"/>
        <v>1417</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419</v>
      </c>
      <c r="D61" s="77">
        <v>166</v>
      </c>
      <c r="E61" s="77">
        <v>220</v>
      </c>
      <c r="F61" s="77">
        <v>292</v>
      </c>
      <c r="G61" s="77">
        <v>325</v>
      </c>
      <c r="H61" s="78">
        <v>365</v>
      </c>
      <c r="I61" s="78">
        <v>345</v>
      </c>
      <c r="J61" s="79">
        <v>388</v>
      </c>
      <c r="K61" s="65">
        <v>370</v>
      </c>
      <c r="L61" s="65">
        <v>357</v>
      </c>
      <c r="M61" s="66">
        <v>346</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764</v>
      </c>
      <c r="D62" s="77">
        <v>838</v>
      </c>
      <c r="E62" s="77">
        <v>885</v>
      </c>
      <c r="F62" s="77">
        <v>947</v>
      </c>
      <c r="G62" s="77">
        <v>1020</v>
      </c>
      <c r="H62" s="78">
        <v>976</v>
      </c>
      <c r="I62" s="78">
        <v>1033</v>
      </c>
      <c r="J62" s="79">
        <v>1081</v>
      </c>
      <c r="K62" s="65">
        <v>1009</v>
      </c>
      <c r="L62" s="65">
        <v>1067</v>
      </c>
      <c r="M62" s="66">
        <v>1071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6</v>
      </c>
      <c r="H63" s="78">
        <v>0</v>
      </c>
      <c r="I63" s="78">
        <v>0</v>
      </c>
      <c r="J63" s="79">
        <v>21</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1183</v>
      </c>
      <c r="D66" s="81">
        <f t="shared" ref="D66:M66" si="2">+SUM(D60:D65)</f>
        <v>1004</v>
      </c>
      <c r="E66" s="81">
        <f t="shared" si="2"/>
        <v>1105</v>
      </c>
      <c r="F66" s="81">
        <f t="shared" si="2"/>
        <v>1239</v>
      </c>
      <c r="G66" s="81">
        <f t="shared" si="2"/>
        <v>1351</v>
      </c>
      <c r="H66" s="82">
        <f t="shared" si="2"/>
        <v>1341</v>
      </c>
      <c r="I66" s="82">
        <f t="shared" si="2"/>
        <v>1378</v>
      </c>
      <c r="J66" s="83">
        <f t="shared" si="2"/>
        <v>1490</v>
      </c>
      <c r="K66" s="70">
        <f t="shared" si="2"/>
        <v>1379</v>
      </c>
      <c r="L66" s="70">
        <f t="shared" si="2"/>
        <v>1424</v>
      </c>
      <c r="M66" s="71">
        <f t="shared" si="2"/>
        <v>1417</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22</v>
      </c>
      <c r="D71" s="73">
        <v>1</v>
      </c>
      <c r="E71" s="73">
        <v>0</v>
      </c>
      <c r="F71" s="73">
        <v>19</v>
      </c>
      <c r="G71" s="73">
        <v>42</v>
      </c>
      <c r="H71" s="74">
        <v>57</v>
      </c>
      <c r="I71" s="74">
        <v>91</v>
      </c>
      <c r="J71" s="75">
        <v>111</v>
      </c>
      <c r="K71" s="62">
        <v>96</v>
      </c>
      <c r="L71" s="62">
        <v>78</v>
      </c>
      <c r="M71" s="63">
        <v>71</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14</v>
      </c>
      <c r="G73" s="77">
        <v>26</v>
      </c>
      <c r="H73" s="78">
        <v>20</v>
      </c>
      <c r="I73" s="78">
        <v>60</v>
      </c>
      <c r="J73" s="79">
        <v>72</v>
      </c>
      <c r="K73" s="65">
        <v>77</v>
      </c>
      <c r="L73" s="65">
        <v>71</v>
      </c>
      <c r="M73" s="66">
        <v>66</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30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91</v>
      </c>
      <c r="D75" s="77">
        <v>133</v>
      </c>
      <c r="E75" s="77">
        <v>154</v>
      </c>
      <c r="F75" s="77">
        <v>178</v>
      </c>
      <c r="G75" s="77">
        <v>184</v>
      </c>
      <c r="H75" s="78">
        <v>201</v>
      </c>
      <c r="I75" s="78">
        <v>189</v>
      </c>
      <c r="J75" s="79">
        <v>217</v>
      </c>
      <c r="K75" s="65">
        <v>222</v>
      </c>
      <c r="L75" s="65">
        <v>219</v>
      </c>
      <c r="M75" s="66">
        <v>199</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543</v>
      </c>
      <c r="D76" s="77">
        <v>486</v>
      </c>
      <c r="E76" s="77">
        <v>512</v>
      </c>
      <c r="F76" s="77">
        <v>540</v>
      </c>
      <c r="G76" s="77">
        <v>623</v>
      </c>
      <c r="H76" s="78">
        <v>591</v>
      </c>
      <c r="I76" s="78">
        <v>613</v>
      </c>
      <c r="J76" s="79">
        <v>636</v>
      </c>
      <c r="K76" s="65">
        <v>562</v>
      </c>
      <c r="L76" s="65">
        <v>524</v>
      </c>
      <c r="M76" s="66">
        <v>535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397</v>
      </c>
      <c r="D77" s="77">
        <v>311</v>
      </c>
      <c r="E77" s="77">
        <v>367</v>
      </c>
      <c r="F77" s="77">
        <v>410</v>
      </c>
      <c r="G77" s="77">
        <v>407</v>
      </c>
      <c r="H77" s="78">
        <v>403</v>
      </c>
      <c r="I77" s="78">
        <v>383</v>
      </c>
      <c r="J77" s="79">
        <v>392</v>
      </c>
      <c r="K77" s="65">
        <v>274</v>
      </c>
      <c r="L77" s="65">
        <v>313</v>
      </c>
      <c r="M77" s="66">
        <v>464</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100</v>
      </c>
      <c r="D78" s="77">
        <v>73</v>
      </c>
      <c r="E78" s="77">
        <v>72</v>
      </c>
      <c r="F78" s="77">
        <v>78</v>
      </c>
      <c r="G78" s="77">
        <v>69</v>
      </c>
      <c r="H78" s="78">
        <v>69</v>
      </c>
      <c r="I78" s="78">
        <v>42</v>
      </c>
      <c r="J78" s="79">
        <v>62</v>
      </c>
      <c r="K78" s="65">
        <v>67</v>
      </c>
      <c r="L78" s="65">
        <v>45</v>
      </c>
      <c r="M78" s="66">
        <v>25</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81</v>
      </c>
      <c r="L79" s="90">
        <v>174</v>
      </c>
      <c r="M79" s="91">
        <v>57</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1183</v>
      </c>
      <c r="D80" s="81">
        <f t="shared" ref="D80:M80" si="3">+SUM(D71:D79)</f>
        <v>1004</v>
      </c>
      <c r="E80" s="81">
        <f t="shared" si="3"/>
        <v>1105</v>
      </c>
      <c r="F80" s="81">
        <f t="shared" si="3"/>
        <v>1239</v>
      </c>
      <c r="G80" s="81">
        <f t="shared" si="3"/>
        <v>1351</v>
      </c>
      <c r="H80" s="82">
        <f t="shared" si="3"/>
        <v>1341</v>
      </c>
      <c r="I80" s="82">
        <f t="shared" si="3"/>
        <v>1378</v>
      </c>
      <c r="J80" s="83">
        <f t="shared" si="3"/>
        <v>1490</v>
      </c>
      <c r="K80" s="70">
        <f t="shared" si="3"/>
        <v>1379</v>
      </c>
      <c r="L80" s="70">
        <f t="shared" si="3"/>
        <v>1424</v>
      </c>
      <c r="M80" s="71">
        <f t="shared" si="3"/>
        <v>1417</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20</v>
      </c>
      <c r="F86" s="79">
        <v>60</v>
      </c>
      <c r="G86" s="79">
        <v>72</v>
      </c>
      <c r="H86" s="65">
        <v>77</v>
      </c>
      <c r="I86" s="65">
        <v>71</v>
      </c>
      <c r="J86" s="66">
        <v>66</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201</v>
      </c>
      <c r="F88" s="79">
        <v>189</v>
      </c>
      <c r="G88" s="79">
        <v>217</v>
      </c>
      <c r="H88" s="65">
        <v>222</v>
      </c>
      <c r="I88" s="65">
        <v>219</v>
      </c>
      <c r="J88" s="66">
        <v>199</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591</v>
      </c>
      <c r="F89" s="79">
        <v>613</v>
      </c>
      <c r="G89" s="79">
        <v>636</v>
      </c>
      <c r="H89" s="65">
        <v>581</v>
      </c>
      <c r="I89" s="65">
        <v>539</v>
      </c>
      <c r="J89" s="66">
        <v>535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114</v>
      </c>
      <c r="F91" s="79">
        <v>101</v>
      </c>
      <c r="G91" s="79">
        <v>89</v>
      </c>
      <c r="H91" s="65">
        <v>91</v>
      </c>
      <c r="I91" s="65">
        <v>118</v>
      </c>
      <c r="J91" s="66">
        <v>144</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358</v>
      </c>
      <c r="F92" s="79">
        <v>324</v>
      </c>
      <c r="G92" s="79">
        <v>365</v>
      </c>
      <c r="H92" s="65">
        <v>312</v>
      </c>
      <c r="I92" s="65">
        <v>399</v>
      </c>
      <c r="J92" s="66">
        <v>402</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57</v>
      </c>
      <c r="F93" s="79">
        <v>91</v>
      </c>
      <c r="G93" s="79">
        <v>111</v>
      </c>
      <c r="H93" s="65">
        <v>96</v>
      </c>
      <c r="I93" s="65">
        <v>78</v>
      </c>
      <c r="J93" s="66">
        <v>71</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1341</v>
      </c>
      <c r="F96" s="83">
        <f t="shared" si="4"/>
        <v>1378</v>
      </c>
      <c r="G96" s="83">
        <f t="shared" si="4"/>
        <v>1490</v>
      </c>
      <c r="H96" s="70">
        <f t="shared" si="4"/>
        <v>1379</v>
      </c>
      <c r="I96" s="70">
        <f t="shared" si="4"/>
        <v>1424</v>
      </c>
      <c r="J96" s="71">
        <f t="shared" si="4"/>
        <v>1417</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1183</v>
      </c>
      <c r="D102" s="102">
        <v>1002</v>
      </c>
      <c r="E102" s="102">
        <v>1105</v>
      </c>
      <c r="F102" s="102">
        <v>1239</v>
      </c>
      <c r="G102" s="102">
        <v>1351</v>
      </c>
      <c r="H102" s="103">
        <v>1341</v>
      </c>
      <c r="I102" s="103">
        <v>1378</v>
      </c>
      <c r="J102" s="103">
        <v>1490</v>
      </c>
      <c r="K102" s="97">
        <v>1379</v>
      </c>
      <c r="L102" s="97">
        <v>1424</v>
      </c>
      <c r="M102" s="98">
        <v>1417</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1183</v>
      </c>
      <c r="D107" s="81">
        <f t="shared" ref="D107:M107" si="5">+SUM(D102:D106)</f>
        <v>1004</v>
      </c>
      <c r="E107" s="81">
        <f t="shared" si="5"/>
        <v>1105</v>
      </c>
      <c r="F107" s="81">
        <f t="shared" si="5"/>
        <v>1239</v>
      </c>
      <c r="G107" s="81">
        <f t="shared" si="5"/>
        <v>1351</v>
      </c>
      <c r="H107" s="82">
        <f t="shared" si="5"/>
        <v>1341</v>
      </c>
      <c r="I107" s="82">
        <f t="shared" si="5"/>
        <v>1378</v>
      </c>
      <c r="J107" s="82">
        <f t="shared" si="5"/>
        <v>1490</v>
      </c>
      <c r="K107" s="70">
        <f t="shared" si="5"/>
        <v>1379</v>
      </c>
      <c r="L107" s="70">
        <f t="shared" si="5"/>
        <v>1424</v>
      </c>
      <c r="M107" s="71">
        <f t="shared" si="5"/>
        <v>1417</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550</v>
      </c>
      <c r="D113" s="108">
        <v>442</v>
      </c>
      <c r="E113" s="108">
        <v>494</v>
      </c>
      <c r="F113" s="108">
        <v>550</v>
      </c>
      <c r="G113" s="108">
        <v>590</v>
      </c>
      <c r="H113" s="109">
        <v>611</v>
      </c>
      <c r="I113" s="109">
        <v>622</v>
      </c>
      <c r="J113" s="97">
        <v>642</v>
      </c>
      <c r="K113" s="97">
        <v>597</v>
      </c>
      <c r="L113" s="97">
        <v>683</v>
      </c>
      <c r="M113" s="98">
        <v>695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633</v>
      </c>
      <c r="D114" s="77">
        <v>562</v>
      </c>
      <c r="E114" s="77">
        <v>611</v>
      </c>
      <c r="F114" s="77">
        <v>689</v>
      </c>
      <c r="G114" s="77">
        <v>761</v>
      </c>
      <c r="H114" s="78">
        <v>730</v>
      </c>
      <c r="I114" s="78">
        <v>756</v>
      </c>
      <c r="J114" s="78">
        <v>848</v>
      </c>
      <c r="K114" s="65">
        <v>782</v>
      </c>
      <c r="L114" s="65">
        <v>741</v>
      </c>
      <c r="M114" s="66">
        <v>722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1183</v>
      </c>
      <c r="D116" s="81">
        <f t="shared" si="6"/>
        <v>1004</v>
      </c>
      <c r="E116" s="81">
        <f t="shared" si="6"/>
        <v>1105</v>
      </c>
      <c r="F116" s="81">
        <f t="shared" si="6"/>
        <v>1239</v>
      </c>
      <c r="G116" s="81">
        <f t="shared" si="6"/>
        <v>1351</v>
      </c>
      <c r="H116" s="82">
        <f t="shared" si="6"/>
        <v>1341</v>
      </c>
      <c r="I116" s="82">
        <f t="shared" si="6"/>
        <v>1378</v>
      </c>
      <c r="J116" s="82">
        <f t="shared" si="6"/>
        <v>1490</v>
      </c>
      <c r="K116" s="70">
        <f t="shared" si="6"/>
        <v>1379</v>
      </c>
      <c r="L116" s="70">
        <f t="shared" si="6"/>
        <v>1424</v>
      </c>
      <c r="M116" s="71">
        <f t="shared" si="6"/>
        <v>1417</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346</v>
      </c>
      <c r="D122" s="115">
        <v>346</v>
      </c>
      <c r="E122" s="116">
        <f t="shared" ref="E122:E126" si="8">+IF(OR(C122=0,C122="-"),"",(D122/C122))</f>
        <v>1</v>
      </c>
      <c r="F122" s="137"/>
      <c r="G122" s="241" t="s">
        <v>50</v>
      </c>
      <c r="H122" s="243"/>
      <c r="I122" s="117">
        <v>8</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1071</v>
      </c>
      <c r="D123" s="115">
        <v>1071</v>
      </c>
      <c r="E123" s="116">
        <f t="shared" si="8"/>
        <v>1</v>
      </c>
      <c r="F123" s="137"/>
      <c r="G123" s="241" t="s">
        <v>51</v>
      </c>
      <c r="H123" s="243"/>
      <c r="I123" s="117">
        <v>8</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1417</v>
      </c>
      <c r="D127" s="118">
        <f>+SUM(D121:D126)</f>
        <v>1417</v>
      </c>
      <c r="E127" s="119">
        <f t="shared" ref="E127" si="9">+IF(C127=0,"",(D127/C127))</f>
        <v>1</v>
      </c>
      <c r="F127" s="137"/>
      <c r="G127" s="246" t="s">
        <v>41</v>
      </c>
      <c r="H127" s="248"/>
      <c r="I127" s="120">
        <f>+SUM(I121:I126)</f>
        <v>16</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68</v>
      </c>
      <c r="D133" s="77">
        <v>31</v>
      </c>
      <c r="E133" s="77">
        <v>109</v>
      </c>
      <c r="F133" s="77">
        <v>95</v>
      </c>
      <c r="G133" s="78">
        <v>100</v>
      </c>
      <c r="H133" s="78">
        <v>109</v>
      </c>
      <c r="I133" s="79">
        <v>99</v>
      </c>
      <c r="J133" s="78">
        <v>143</v>
      </c>
      <c r="K133" s="78">
        <v>132</v>
      </c>
      <c r="L133" s="124">
        <v>80</v>
      </c>
      <c r="M133" s="125">
        <v>105</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123</v>
      </c>
      <c r="D134" s="77">
        <v>171</v>
      </c>
      <c r="E134" s="77">
        <v>171</v>
      </c>
      <c r="F134" s="77">
        <v>184</v>
      </c>
      <c r="G134" s="78">
        <v>196</v>
      </c>
      <c r="H134" s="78">
        <v>187</v>
      </c>
      <c r="I134" s="79">
        <v>183</v>
      </c>
      <c r="J134" s="78">
        <v>211</v>
      </c>
      <c r="K134" s="78">
        <v>162</v>
      </c>
      <c r="L134" s="124">
        <v>195</v>
      </c>
      <c r="M134" s="125">
        <v>149</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7</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1</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191</v>
      </c>
      <c r="D138" s="81">
        <f t="shared" ref="D138:I138" si="10">+SUM(D132:D137)</f>
        <v>202</v>
      </c>
      <c r="E138" s="81">
        <f t="shared" si="10"/>
        <v>280</v>
      </c>
      <c r="F138" s="81">
        <f t="shared" si="10"/>
        <v>281</v>
      </c>
      <c r="G138" s="82">
        <f t="shared" si="10"/>
        <v>296</v>
      </c>
      <c r="H138" s="82">
        <f t="shared" si="10"/>
        <v>296</v>
      </c>
      <c r="I138" s="83">
        <f t="shared" si="10"/>
        <v>282</v>
      </c>
      <c r="J138" s="82">
        <f>+SUM(J132:J137)</f>
        <v>354</v>
      </c>
      <c r="K138" s="82">
        <f t="shared" ref="K138" si="11">+SUM(K132:K137)</f>
        <v>294</v>
      </c>
      <c r="L138" s="127">
        <f>+SUM(L132:L137)</f>
        <v>275</v>
      </c>
      <c r="M138" s="128">
        <f>+SUM(M132:M137)</f>
        <v>261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3</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130</v>
      </c>
      <c r="D145" s="77">
        <v>97</v>
      </c>
      <c r="E145" s="77">
        <v>26</v>
      </c>
      <c r="F145" s="77">
        <v>24</v>
      </c>
      <c r="G145" s="78">
        <v>36</v>
      </c>
      <c r="H145" s="78">
        <v>61</v>
      </c>
      <c r="I145" s="79">
        <v>23</v>
      </c>
      <c r="J145" s="78">
        <v>99</v>
      </c>
      <c r="K145" s="78">
        <v>60</v>
      </c>
      <c r="L145" s="124">
        <v>72</v>
      </c>
      <c r="M145" s="125">
        <v>64</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79</v>
      </c>
      <c r="D146" s="77">
        <v>77</v>
      </c>
      <c r="E146" s="77">
        <v>90</v>
      </c>
      <c r="F146" s="77">
        <v>104</v>
      </c>
      <c r="G146" s="78">
        <v>143</v>
      </c>
      <c r="H146" s="78">
        <v>85</v>
      </c>
      <c r="I146" s="79">
        <v>56</v>
      </c>
      <c r="J146" s="78">
        <v>163</v>
      </c>
      <c r="K146" s="78">
        <v>166</v>
      </c>
      <c r="L146" s="124">
        <v>156</v>
      </c>
      <c r="M146" s="125">
        <v>146</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4</v>
      </c>
      <c r="I147" s="79">
        <v>0</v>
      </c>
      <c r="J147" s="78">
        <v>20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2</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209</v>
      </c>
      <c r="D150" s="81">
        <f t="shared" ref="D150:I150" si="12">+SUM(D144:D149)</f>
        <v>174</v>
      </c>
      <c r="E150" s="81">
        <f t="shared" si="12"/>
        <v>121</v>
      </c>
      <c r="F150" s="81">
        <f t="shared" si="12"/>
        <v>128</v>
      </c>
      <c r="G150" s="82">
        <f t="shared" si="12"/>
        <v>182</v>
      </c>
      <c r="H150" s="82">
        <f t="shared" si="12"/>
        <v>150</v>
      </c>
      <c r="I150" s="83">
        <f t="shared" si="12"/>
        <v>79</v>
      </c>
      <c r="J150" s="82">
        <f>+SUM(J144:J149)</f>
        <v>282</v>
      </c>
      <c r="K150" s="82">
        <f t="shared" ref="K150" si="13">+SUM(K144:K149)</f>
        <v>226</v>
      </c>
      <c r="L150" s="127">
        <f>+SUM(L144:L149)</f>
        <v>228</v>
      </c>
      <c r="M150" s="128">
        <f>+SUM(M144:M149)</f>
        <v>210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1203</v>
      </c>
      <c r="C155" s="130">
        <f>+IFERROR((VLOOKUP(A155,Hoja2!$A$2:$I$1444,4,FALSE)),"")</f>
        <v>1203</v>
      </c>
      <c r="D155" s="169" t="str">
        <f>+IFERROR((VLOOKUP(A155,Hoja2!$A$2:$I$1444,5,FALSE)),"")</f>
        <v>UNIVERSIDAD DEL VALLE</v>
      </c>
      <c r="E155" s="169"/>
      <c r="F155" s="169"/>
      <c r="G155" s="170"/>
      <c r="H155" s="130" t="str">
        <f>+IFERROR((VLOOKUP(A155,Hoja2!$A$2:$I$1444,6,FALSE)),"")</f>
        <v>Valle del Cauca</v>
      </c>
      <c r="I155" s="130" t="str">
        <f>+IFERROR((VLOOKUP(A155,Hoja2!$A$2:$I$1444,7,FALSE)),"")</f>
        <v>Oficial</v>
      </c>
      <c r="J155" s="249" t="str">
        <f>+IFERROR((VLOOKUP(A155,Hoja2!$A$2:$I$1444,8,FALSE)),"")</f>
        <v>Universidad</v>
      </c>
      <c r="K155" s="250"/>
      <c r="L155" s="131">
        <f>+IFERROR((VLOOKUP(A155,Hoja2!$A$2:$I$1444,9,FALSE)),"")</f>
        <v>1417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1417</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FH07lSV0ZnMpDx9loY802p1aSePZdz9XH9pb7sOCKHlr3PIakM4rNio+dSmsiKR7Y295KCma7X7KZ/HrPcqaA==" saltValue="fQvTa2g5UXu2OP77Ougm6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