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4113D2D-B32A-43BA-AE16-F306BCAFBBC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<sst xmlns="http://schemas.openxmlformats.org/spreadsheetml/2006/main" count="22315" uniqueCount="444">
  <si>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</si>
  <si>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</si>
  <si>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</si>
  <si>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</si>
  <si>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</si>
  <si>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</si>
  <si>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</si>
  <si>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</si>
  <si>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</si>
  <si>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</si>
  <si>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</si>
  <si>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</si>
  <si>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</si>
  <si>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</si>
  <si>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</si>
  <si>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</si>
  <si>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</si>
  <si>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</si>
  <si>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</si>
  <si>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</si>
  <si>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</si>
  <si>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</si>
  <si>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</si>
  <si>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</si>
  <si>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</si>
  <si>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</si>
  <si>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</si>
  <si>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</si>
  <si>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</si>
  <si>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</si>
  <si>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</si>
  <si>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</si>
  <si>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</si>
  <si>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</si>
  <si>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</si>
  <si>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</si>
  <si>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</si>
  <si>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</si>
  <si>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</si>
  <si>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</si>
  <si>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</si>
  <si>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</si>
  <si>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</si>
  <si>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</si>
  <si>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</si>
  <si>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</si>
  <si>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</si>
  <si>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</si>
  <si>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</si>
  <si>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</si>
  <si>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</si>
  <si>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</si>
  <si>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</si>
  <si>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</si>
  <si>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</si>
  <si>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</si>
  <si>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</si>
  <si>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</si>
  <si>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</si>
  <si>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</si>
  <si>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</si>
  <si>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</si>
  <si>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</si>
  <si>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</si>
  <si>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</si>
  <si>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</si>
  <si>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</si>
  <si>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</si>
  <si>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</si>
  <si>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</si>
  <si>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</si>
  <si>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</si>
  <si>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</si>
  <si>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</si>
  <si>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</si>
  <si>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</si>
  <si>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</si>
  <si>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</si>
  <si>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</si>
  <si>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</si>
  <si>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</si>
  <si>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</si>
  <si>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</si>
  <si>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</si>
  <si>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</si>
  <si>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</si>
  <si>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</si>
  <si>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</si>
  <si>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</si>
  <si>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</si>
  <si>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</si>
  <si>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</si>
  <si>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</si>
  <si>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</si>
  <si>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</si>
  <si>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</si>
  <si>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</si>
  <si>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</si>
  <si>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</si>
  <si>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</si>
  <si>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</si>
  <si>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</si>
  <si>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</si>
  <si>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</si>
  <si>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</si>
  <si>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</si>
  <si>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</si>
  <si>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</si>
  <si>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</si>
  <si>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</si>
  <si>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</si>
  <si>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</si>
  <si>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</si>
  <si>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</si>
  <si>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</si>
  <si>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</si>
  <si>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</si>
  <si>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</si>
  <si>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</si>
  <si>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</si>
  <si>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</si>
  <si>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</si>
  <si>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</si>
  <si>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</si>
  <si>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</si>
  <si>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</si>
  <si>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</si>
  <si>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</si>
  <si>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</si>
  <si>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</si>
  <si>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</si>
  <si>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</si>
  <si>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</si>
  <si>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</si>
  <si>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</si>
  <si>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</si>
  <si>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</si>
  <si>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</si>
  <si>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</si>
  <si>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</si>
  <si>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</si>
  <si>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</si>
  <si>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</si>
  <si>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</si>
  <si>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</si>
  <si>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</si>
  <si>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</si>
  <si>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</si>
  <si>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</si>
  <si>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</si>
  <si>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</si>
  <si>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</si>
  <si>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</si>
  <si>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</si>
  <si>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</si>
  <si>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</si>
  <si>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</si>
  <si>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</si>
  <si>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</si>
  <si>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</si>
  <si>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</si>
  <si>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</si>
  <si>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</si>
  <si>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</si>
  <si>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</si>
  <si>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</si>
  <si>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</si>
  <si>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</si>
  <si>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</si>
  <si>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</si>
  <si>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</si>
  <si>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</si>
  <si>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</si>
  <si>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</si>
  <si>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</si>
  <si>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</si>
  <si>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</si>
  <si>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</si>
  <si>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</si>
  <si>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</si>
  <si>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</si>
  <si>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</si>
  <si>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</si>
  <si>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</si>
  <si>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</si>
  <si>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</si>
  <si>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</si>
  <si>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</si>
  <si>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</si>
  <si>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</si>
  <si>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</si>
  <si>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</si>
  <si>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</si>
  <si>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</si>
  <si>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</si>
  <si>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</si>
  <si>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</si>
  <si>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</si>
  <si>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</si>
  <si>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</si>
  <si>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</si>
  <si>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</si>
  <si>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</si>
  <si>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</si>
  <si>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</si>
  <si>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</si>
  <si>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</si>
  <si>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</si>
  <si>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</si>
  <si>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</si>
  <si>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</si>
  <si>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</si>
  <si>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</si>
  <si>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</si>
  <si>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</si>
  <si>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</si>
  <si>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</si>
  <si>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</si>
  <si>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</si>
  <si>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</si>
  <si>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</si>
  <si>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</si>
  <si>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</si>
  <si>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</si>
  <si>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</si>
  <si>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</si>
  <si>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</si>
  <si>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</si>
  <si>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</si>
  <si>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</si>
  <si>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</si>
  <si>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</si>
  <si>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</si>
  <si>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</si>
  <si>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</si>
  <si>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</si>
  <si>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</si>
  <si>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</si>
  <si>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</si>
  <si>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</si>
  <si>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</si>
  <si>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</si>
  <si>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</si>
  <si>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</si>
  <si>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</si>
  <si>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</si>
  <si>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</si>
  <si>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</si>
  <si>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</si>
  <si>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</si>
  <si>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</si>
  <si>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</si>
  <si>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</si>
  <si>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</si>
  <si>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</si>
  <si>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</si>
  <si>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</si>
  <si>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</si>
  <si>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</si>
  <si>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</si>
  <si>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</si>
  <si>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</si>
  <si>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</si>
  <si>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</si>
  <si>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</si>
  <si>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</si>
  <si>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</si>
  <si>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</si>
  <si>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</si>
  <si>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</si>
  <si>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</si>
  <si>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</si>
  <si>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</si>
  <si>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</si>
  <si>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</si>
  <si>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</si>
  <si>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</si>
  <si>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</si>
  <si>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</si>
  <si>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</si>
  <si>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</si>
  <si>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</si>
  <si>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</si>
  <si>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</si>
  <si>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</si>
  <si>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</si>
  <si>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</si>
  <si>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</si>
  <si>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</si>
  <si>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</si>
  <si>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</si>
  <si>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</si>
  <si>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</si>
  <si>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</si>
  <si>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</si>
  <si>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</si>
  <si>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</si>
  <si>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</si>
  <si>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</si>
  <si>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</si>
  <si>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</si>
  <si>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</si>
  <si>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</si>
  <si>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</si>
  <si>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</si>
  <si>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</si>
  <si>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</si>
  <si>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</si>
  <si>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</si>
  <si>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</si>
  <si>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</si>
  <si>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</si>
  <si>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</si>
  <si>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</si>
  <si>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</si>
  <si>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</si>
  <si>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</si>
  <si>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</si>
  <si>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</si>
  <si>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</si>
  <si>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</si>
  <si>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</si>
  <si>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</si>
  <si>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</si>
  <si>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</si>
  <si>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</si>
  <si>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</si>
  <si>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</si>
  <si>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</si>
  <si>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</si>
  <si>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</si>
  <si>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</si>
  <si>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</si>
  <si>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</si>
  <si>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</si>
  <si>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</si>
  <si>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</si>
  <si>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</si>
  <si>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</si>
  <si>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</si>
  <si>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</si>
  <si>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</si>
  <si>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</si>
  <si>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</si>
  <si>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</si>
  <si>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</si>
  <si>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</si>
  <si>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</si>
  <si>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</si>
  <si>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</si>
  <si>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</si>
  <si>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</si>
  <si>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</si>
  <si>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</si>
  <si>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</si>
  <si>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</si>
  <si>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</si>
  <si>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</si>
  <si>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</si>
  <si>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</si>
  <si>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</si>
  <si>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</si>
  <si>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</si>
  <si>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</si>
  <si>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</si>
  <si>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</si>
  <si>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</si>
  <si>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</si>
  <si>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</si>
  <si>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</si>
  <si>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</si>
  <si>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</si>
  <si>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</si>
  <si>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</si>
  <si>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</si>
  <si>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</si>
  <si>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</si>
  <si>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</si>
  <si>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</si>
  <si>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</si>
  <si>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</si>
  <si>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</si>
  <si>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</si>
  <si>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</si>
  <si>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</si>
  <si>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</si>
  <si>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</si>
  <si>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</si>
  <si>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</si>
  <si>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</si>
  <si>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</si>
  <si>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</si>
  <si>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</si>
  <si>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</si>
  <si>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</si>
  <si>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</si>
  <si>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</si>
  <si>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</si>
  <si>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</si>
  <si>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</si>
  <si>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</si>
  <si>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</si>
  <si>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</si>
  <si>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</si>
  <si>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</si>
  <si>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</si>
  <si>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</si>
  <si>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</si>
  <si>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</si>
  <si>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</si>
  <si>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</si>
  <si>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</si>
  <si>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</si>
  <si>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</si>
  <si>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</si>
  <si>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</si>
  <si>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</si>
  <si>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</si>
  <si>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</si>
  <si>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</si>
  <si>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</si>
  <si>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</si>
  <si>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</si>
  <si>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</si>
  <si>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</si>
  <si>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</si>
  <si>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</si>
  <si>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</si>
  <si>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</si>
  <si>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</si>
  <si>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</si>
  <si>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</si>
  <si>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</si>
  <si>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</si>
  <si>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</si>
  <si>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</si>
  <si>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</si>
  <si>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</si>
  <si>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</si>
  <si>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</si>
  <si>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</si>
  <si>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</si>
  <si>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YOPAL</t>
  </si>
  <si>
    <t>CASANARE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</si>
</sst>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YOPAL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85</v>
      </c>
      <c r="C10" s="138" t="s">
        <v>443</v>
      </c>
      <c r="D10" s="138">
        <v>85001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85</v>
      </c>
      <c r="B12" s="140"/>
      <c r="C12" s="139" t="str">
        <f>+C10</f>
        <v>CASANARE</v>
      </c>
      <c r="D12" s="141"/>
      <c r="E12" s="139">
        <f>+D10</f>
        <v>85001</v>
      </c>
      <c r="F12" s="141"/>
      <c r="G12" s="139" t="str">
        <f>+A10</f>
        <v>YOPAL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YOPAL</v>
      </c>
      <c r="H17" s="209" t="str">
        <f>+C12</f>
        <v>CASANARE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10461</v>
      </c>
      <c r="H20" s="4">
        <f>+SUM(H21:H22)</f>
        <v>11140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10195</v>
      </c>
      <c r="H21" s="7">
        <v>10874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266</v>
      </c>
      <c r="H22" s="10">
        <v>266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0.63080064348471721</v>
      </c>
      <c r="H23" s="13">
        <f>+M31</f>
        <v>0.2763967261450867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0.501</v>
      </c>
      <c r="H24" s="16">
        <f>+N40</f>
        <v>0.43031150159744408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0.54326316488478654</v>
      </c>
      <c r="D30" s="24">
        <v>0.5653429602888087</v>
      </c>
      <c r="E30" s="24">
        <v>0.58338753740080651</v>
      </c>
      <c r="F30" s="24">
        <v>0.58491782146310023</v>
      </c>
      <c r="G30" s="24">
        <v>0.56403043283677512</v>
      </c>
      <c r="H30" s="25">
        <v>0.59754108643833903</v>
      </c>
      <c r="I30" s="25">
        <v>0.85244384102690696</v>
      </c>
      <c r="J30" s="26">
        <v>0.54777226205797636</v>
      </c>
      <c r="K30" s="26">
        <v>0.58242230684191132</v>
      </c>
      <c r="L30" s="26">
        <v>0.60030816640986129</v>
      </c>
      <c r="M30" s="27">
        <v>0.63080064348471721</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0.245843387870913</v>
      </c>
      <c r="D31" s="29">
        <v>0.2482599217293095</v>
      </c>
      <c r="E31" s="29">
        <v>0.26165931570843232</v>
      </c>
      <c r="F31" s="29">
        <v>0.25180976103370439</v>
      </c>
      <c r="G31" s="29">
        <v>0.23655664631161269</v>
      </c>
      <c r="H31" s="30">
        <v>0.26663094235627344</v>
      </c>
      <c r="I31" s="30">
        <v>0.35826731923911398</v>
      </c>
      <c r="J31" s="31">
        <v>0.24602474611294509</v>
      </c>
      <c r="K31" s="31">
        <v>0.25801565261297654</v>
      </c>
      <c r="L31" s="31">
        <v>0.26583592938733125</v>
      </c>
      <c r="M31" s="32">
        <v>0.2763967261450867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1950</v>
      </c>
      <c r="D39" s="39">
        <v>818</v>
      </c>
      <c r="E39" s="40">
        <v>0.41948717948717951</v>
      </c>
      <c r="F39" s="38">
        <v>1919</v>
      </c>
      <c r="G39" s="39">
        <v>843</v>
      </c>
      <c r="H39" s="40">
        <v>0.4392912975508077</v>
      </c>
      <c r="I39" s="38">
        <v>1998</v>
      </c>
      <c r="J39" s="39">
        <v>962</v>
      </c>
      <c r="K39" s="40">
        <v>0.48148148148148145</v>
      </c>
      <c r="L39" s="41">
        <v>2191</v>
      </c>
      <c r="M39" s="42">
        <v>1098</v>
      </c>
      <c r="N39" s="43">
        <v>0.501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4421</v>
      </c>
      <c r="D40" s="45">
        <v>1628</v>
      </c>
      <c r="E40" s="46">
        <v>0.36824247907713187</v>
      </c>
      <c r="F40" s="44">
        <v>4537</v>
      </c>
      <c r="G40" s="45">
        <v>1708</v>
      </c>
      <c r="H40" s="46">
        <v>0.37646021600176327</v>
      </c>
      <c r="I40" s="44">
        <v>4602</v>
      </c>
      <c r="J40" s="45">
        <v>1911</v>
      </c>
      <c r="K40" s="46">
        <v>0.4152542372881356</v>
      </c>
      <c r="L40" s="47">
        <v>5008</v>
      </c>
      <c r="M40" s="45">
        <v>2155</v>
      </c>
      <c r="N40" s="46">
        <v>0.43031150159744408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3064</v>
      </c>
      <c r="D46" s="60">
        <v>3320</v>
      </c>
      <c r="E46" s="60">
        <v>3409</v>
      </c>
      <c r="F46" s="60">
        <v>3401</v>
      </c>
      <c r="G46" s="60">
        <v>3266</v>
      </c>
      <c r="H46" s="61">
        <v>3781</v>
      </c>
      <c r="I46" s="61">
        <v>3752</v>
      </c>
      <c r="J46" s="62">
        <v>6266</v>
      </c>
      <c r="K46" s="62">
        <v>6830</v>
      </c>
      <c r="L46" s="62">
        <v>7399</v>
      </c>
      <c r="M46" s="63">
        <v>8106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5317</v>
      </c>
      <c r="D47" s="45">
        <v>5588</v>
      </c>
      <c r="E47" s="45">
        <v>5882</v>
      </c>
      <c r="F47" s="45">
        <v>6058</v>
      </c>
      <c r="G47" s="45">
        <v>5774</v>
      </c>
      <c r="H47" s="64">
        <v>6006</v>
      </c>
      <c r="I47" s="64">
        <v>10340</v>
      </c>
      <c r="J47" s="65">
        <v>3019</v>
      </c>
      <c r="K47" s="65">
        <v>2808</v>
      </c>
      <c r="L47" s="65">
        <v>2601</v>
      </c>
      <c r="M47" s="66">
        <v>2355</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8381</v>
      </c>
      <c r="D48" s="68">
        <f t="shared" ref="D48:L48" si="0">+SUM(D46:D47)</f>
        <v>8908</v>
      </c>
      <c r="E48" s="68">
        <f t="shared" si="0"/>
        <v>9291</v>
      </c>
      <c r="F48" s="68">
        <f t="shared" si="0"/>
        <v>9459</v>
      </c>
      <c r="G48" s="68">
        <f t="shared" si="0"/>
        <v>9040</v>
      </c>
      <c r="H48" s="69">
        <f t="shared" si="0"/>
        <v>9787</v>
      </c>
      <c r="I48" s="69">
        <f t="shared" si="0"/>
        <v>14092</v>
      </c>
      <c r="J48" s="70">
        <f t="shared" si="0"/>
        <v>9285</v>
      </c>
      <c r="K48" s="70">
        <f t="shared" si="0"/>
        <v>9638</v>
      </c>
      <c r="L48" s="70">
        <f t="shared" si="0"/>
        <v>10000</v>
      </c>
      <c r="M48" s="71">
        <f>+SUM(M46:M47)</f>
        <v>10461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8181</v>
      </c>
      <c r="D53" s="60">
        <v>8613</v>
      </c>
      <c r="E53" s="60">
        <v>8969</v>
      </c>
      <c r="F53" s="60">
        <v>9075</v>
      </c>
      <c r="G53" s="60">
        <v>8822</v>
      </c>
      <c r="H53" s="61">
        <v>9526</v>
      </c>
      <c r="I53" s="61">
        <v>13813</v>
      </c>
      <c r="J53" s="62">
        <v>8938</v>
      </c>
      <c r="K53" s="62">
        <v>9483</v>
      </c>
      <c r="L53" s="62">
        <v>9740</v>
      </c>
      <c r="M53" s="63">
        <v>10195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200</v>
      </c>
      <c r="D54" s="45">
        <v>295</v>
      </c>
      <c r="E54" s="45">
        <v>322</v>
      </c>
      <c r="F54" s="45">
        <v>384</v>
      </c>
      <c r="G54" s="45">
        <v>218</v>
      </c>
      <c r="H54" s="64">
        <v>261</v>
      </c>
      <c r="I54" s="64">
        <v>279</v>
      </c>
      <c r="J54" s="65">
        <v>347</v>
      </c>
      <c r="K54" s="65">
        <v>155</v>
      </c>
      <c r="L54" s="65">
        <v>260</v>
      </c>
      <c r="M54" s="66">
        <v>266</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8381</v>
      </c>
      <c r="D55" s="68">
        <f t="shared" ref="D55:M55" si="1">+SUM(D53:D54)</f>
        <v>8908</v>
      </c>
      <c r="E55" s="68">
        <f t="shared" si="1"/>
        <v>9291</v>
      </c>
      <c r="F55" s="68">
        <f t="shared" si="1"/>
        <v>9459</v>
      </c>
      <c r="G55" s="68">
        <f t="shared" si="1"/>
        <v>9040</v>
      </c>
      <c r="H55" s="69">
        <f t="shared" si="1"/>
        <v>9787</v>
      </c>
      <c r="I55" s="69">
        <f t="shared" si="1"/>
        <v>14092</v>
      </c>
      <c r="J55" s="70">
        <f t="shared" si="1"/>
        <v>9285</v>
      </c>
      <c r="K55" s="70">
        <f t="shared" si="1"/>
        <v>9638</v>
      </c>
      <c r="L55" s="70">
        <f t="shared" si="1"/>
        <v>10000</v>
      </c>
      <c r="M55" s="71">
        <f t="shared" si="1"/>
        <v>10461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95</v>
      </c>
      <c r="D60" s="73">
        <v>161</v>
      </c>
      <c r="E60" s="73">
        <v>536</v>
      </c>
      <c r="F60" s="73">
        <v>557</v>
      </c>
      <c r="G60" s="73">
        <v>296</v>
      </c>
      <c r="H60" s="74">
        <v>793</v>
      </c>
      <c r="I60" s="74">
        <v>522</v>
      </c>
      <c r="J60" s="75">
        <v>373</v>
      </c>
      <c r="K60" s="62">
        <v>374</v>
      </c>
      <c r="L60" s="62">
        <v>183</v>
      </c>
      <c r="M60" s="63">
        <v>35</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1500</v>
      </c>
      <c r="D61" s="77">
        <v>1742</v>
      </c>
      <c r="E61" s="77">
        <v>1714</v>
      </c>
      <c r="F61" s="77">
        <v>1767</v>
      </c>
      <c r="G61" s="77">
        <v>1697</v>
      </c>
      <c r="H61" s="78">
        <v>1919</v>
      </c>
      <c r="I61" s="78">
        <v>3885</v>
      </c>
      <c r="J61" s="79">
        <v>1902</v>
      </c>
      <c r="K61" s="65">
        <v>1971</v>
      </c>
      <c r="L61" s="65">
        <v>2031</v>
      </c>
      <c r="M61" s="66">
        <v>2170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6586</v>
      </c>
      <c r="D62" s="77">
        <v>6710</v>
      </c>
      <c r="E62" s="77">
        <v>6719</v>
      </c>
      <c r="F62" s="77">
        <v>6751</v>
      </c>
      <c r="G62" s="77">
        <v>6829</v>
      </c>
      <c r="H62" s="78">
        <v>6814</v>
      </c>
      <c r="I62" s="78">
        <v>9406</v>
      </c>
      <c r="J62" s="79">
        <v>6663</v>
      </c>
      <c r="K62" s="65">
        <v>7138</v>
      </c>
      <c r="L62" s="65">
        <v>7526</v>
      </c>
      <c r="M62" s="66">
        <v>7990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163</v>
      </c>
      <c r="D63" s="77">
        <v>241</v>
      </c>
      <c r="E63" s="77">
        <v>257</v>
      </c>
      <c r="F63" s="77">
        <v>371</v>
      </c>
      <c r="G63" s="77">
        <v>212</v>
      </c>
      <c r="H63" s="78">
        <v>231</v>
      </c>
      <c r="I63" s="78">
        <v>225</v>
      </c>
      <c r="J63" s="79">
        <v>280</v>
      </c>
      <c r="K63" s="65">
        <v>127</v>
      </c>
      <c r="L63" s="65">
        <v>223</v>
      </c>
      <c r="M63" s="66">
        <v>219</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37</v>
      </c>
      <c r="D64" s="77">
        <v>54</v>
      </c>
      <c r="E64" s="77">
        <v>65</v>
      </c>
      <c r="F64" s="77">
        <v>13</v>
      </c>
      <c r="G64" s="77">
        <v>6</v>
      </c>
      <c r="H64" s="78">
        <v>30</v>
      </c>
      <c r="I64" s="78">
        <v>54</v>
      </c>
      <c r="J64" s="79">
        <v>67</v>
      </c>
      <c r="K64" s="65">
        <v>28</v>
      </c>
      <c r="L64" s="65">
        <v>37</v>
      </c>
      <c r="M64" s="66">
        <v>47</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8381</v>
      </c>
      <c r="D66" s="81">
        <f t="shared" ref="D66:M66" si="2">+SUM(D60:D65)</f>
        <v>8908</v>
      </c>
      <c r="E66" s="81">
        <f t="shared" si="2"/>
        <v>9291</v>
      </c>
      <c r="F66" s="81">
        <f t="shared" si="2"/>
        <v>9459</v>
      </c>
      <c r="G66" s="81">
        <f t="shared" si="2"/>
        <v>9040</v>
      </c>
      <c r="H66" s="82">
        <f t="shared" si="2"/>
        <v>9787</v>
      </c>
      <c r="I66" s="82">
        <f t="shared" si="2"/>
        <v>14092</v>
      </c>
      <c r="J66" s="83">
        <f t="shared" si="2"/>
        <v>9285</v>
      </c>
      <c r="K66" s="70">
        <f t="shared" si="2"/>
        <v>9638</v>
      </c>
      <c r="L66" s="70">
        <f t="shared" si="2"/>
        <v>10000</v>
      </c>
      <c r="M66" s="71">
        <f t="shared" si="2"/>
        <v>10461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254</v>
      </c>
      <c r="D71" s="73">
        <v>196</v>
      </c>
      <c r="E71" s="73">
        <v>169</v>
      </c>
      <c r="F71" s="73">
        <v>227</v>
      </c>
      <c r="G71" s="73">
        <v>243</v>
      </c>
      <c r="H71" s="74">
        <v>260</v>
      </c>
      <c r="I71" s="74">
        <v>320</v>
      </c>
      <c r="J71" s="75">
        <v>391</v>
      </c>
      <c r="K71" s="62">
        <v>501</v>
      </c>
      <c r="L71" s="62">
        <v>595</v>
      </c>
      <c r="M71" s="63">
        <v>691</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3</v>
      </c>
      <c r="F72" s="77">
        <v>5</v>
      </c>
      <c r="G72" s="77">
        <v>79</v>
      </c>
      <c r="H72" s="78">
        <v>99</v>
      </c>
      <c r="I72" s="78">
        <v>98</v>
      </c>
      <c r="J72" s="79">
        <v>51</v>
      </c>
      <c r="K72" s="65">
        <v>41</v>
      </c>
      <c r="L72" s="65">
        <v>47</v>
      </c>
      <c r="M72" s="66">
        <v>88</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340</v>
      </c>
      <c r="D73" s="77">
        <v>384</v>
      </c>
      <c r="E73" s="77">
        <v>394</v>
      </c>
      <c r="F73" s="77">
        <v>259</v>
      </c>
      <c r="G73" s="77">
        <v>284</v>
      </c>
      <c r="H73" s="78">
        <v>375</v>
      </c>
      <c r="I73" s="78">
        <v>1092</v>
      </c>
      <c r="J73" s="79">
        <v>308</v>
      </c>
      <c r="K73" s="65">
        <v>370</v>
      </c>
      <c r="L73" s="65">
        <v>426</v>
      </c>
      <c r="M73" s="66">
        <v>464</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439</v>
      </c>
      <c r="D74" s="77">
        <v>438</v>
      </c>
      <c r="E74" s="77">
        <v>351</v>
      </c>
      <c r="F74" s="77">
        <v>367</v>
      </c>
      <c r="G74" s="77">
        <v>338</v>
      </c>
      <c r="H74" s="78">
        <v>324</v>
      </c>
      <c r="I74" s="78">
        <v>306</v>
      </c>
      <c r="J74" s="79">
        <v>325</v>
      </c>
      <c r="K74" s="65">
        <v>379</v>
      </c>
      <c r="L74" s="65">
        <v>383</v>
      </c>
      <c r="M74" s="66">
        <v>384</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1055</v>
      </c>
      <c r="D75" s="77">
        <v>1152</v>
      </c>
      <c r="E75" s="77">
        <v>1084</v>
      </c>
      <c r="F75" s="77">
        <v>1309</v>
      </c>
      <c r="G75" s="77">
        <v>1376</v>
      </c>
      <c r="H75" s="78">
        <v>1523</v>
      </c>
      <c r="I75" s="78">
        <v>1611</v>
      </c>
      <c r="J75" s="79">
        <v>1790</v>
      </c>
      <c r="K75" s="65">
        <v>1689</v>
      </c>
      <c r="L75" s="65">
        <v>1599</v>
      </c>
      <c r="M75" s="66">
        <v>1365</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2421</v>
      </c>
      <c r="D76" s="77">
        <v>2580</v>
      </c>
      <c r="E76" s="77">
        <v>3211</v>
      </c>
      <c r="F76" s="77">
        <v>3261</v>
      </c>
      <c r="G76" s="77">
        <v>3110</v>
      </c>
      <c r="H76" s="78">
        <v>3689</v>
      </c>
      <c r="I76" s="78">
        <v>7284</v>
      </c>
      <c r="J76" s="79">
        <v>3348</v>
      </c>
      <c r="K76" s="65">
        <v>3302</v>
      </c>
      <c r="L76" s="65">
        <v>2937</v>
      </c>
      <c r="M76" s="66">
        <v>3202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3857</v>
      </c>
      <c r="D77" s="77">
        <v>4033</v>
      </c>
      <c r="E77" s="77">
        <v>3938</v>
      </c>
      <c r="F77" s="77">
        <v>3868</v>
      </c>
      <c r="G77" s="77">
        <v>3562</v>
      </c>
      <c r="H77" s="78">
        <v>3446</v>
      </c>
      <c r="I77" s="78">
        <v>3247</v>
      </c>
      <c r="J77" s="79">
        <v>2763</v>
      </c>
      <c r="K77" s="65">
        <v>2809</v>
      </c>
      <c r="L77" s="65">
        <v>3104</v>
      </c>
      <c r="M77" s="66">
        <v>3555</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15</v>
      </c>
      <c r="D78" s="77">
        <v>125</v>
      </c>
      <c r="E78" s="77">
        <v>141</v>
      </c>
      <c r="F78" s="77">
        <v>163</v>
      </c>
      <c r="G78" s="77">
        <v>48</v>
      </c>
      <c r="H78" s="78">
        <v>71</v>
      </c>
      <c r="I78" s="78">
        <v>82</v>
      </c>
      <c r="J78" s="79">
        <v>98</v>
      </c>
      <c r="K78" s="65">
        <v>66</v>
      </c>
      <c r="L78" s="65">
        <v>48</v>
      </c>
      <c r="M78" s="66">
        <v>230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52</v>
      </c>
      <c r="J79" s="89">
        <v>211</v>
      </c>
      <c r="K79" s="90">
        <v>481</v>
      </c>
      <c r="L79" s="90">
        <v>861</v>
      </c>
      <c r="M79" s="91">
        <v>482</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8381</v>
      </c>
      <c r="D80" s="81">
        <f t="shared" ref="D80:M80" si="3">+SUM(D71:D79)</f>
        <v>8908</v>
      </c>
      <c r="E80" s="81">
        <f t="shared" si="3"/>
        <v>9291</v>
      </c>
      <c r="F80" s="81">
        <f t="shared" si="3"/>
        <v>9459</v>
      </c>
      <c r="G80" s="81">
        <f t="shared" si="3"/>
        <v>9040</v>
      </c>
      <c r="H80" s="82">
        <f t="shared" si="3"/>
        <v>9787</v>
      </c>
      <c r="I80" s="82">
        <f t="shared" si="3"/>
        <v>14092</v>
      </c>
      <c r="J80" s="83">
        <f t="shared" si="3"/>
        <v>9285</v>
      </c>
      <c r="K80" s="70">
        <f t="shared" si="3"/>
        <v>9638</v>
      </c>
      <c r="L80" s="70">
        <f t="shared" si="3"/>
        <v>10000</v>
      </c>
      <c r="M80" s="71">
        <f t="shared" si="3"/>
        <v>10461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440</v>
      </c>
      <c r="F86" s="79">
        <v>1219</v>
      </c>
      <c r="G86" s="79">
        <v>445</v>
      </c>
      <c r="H86" s="65">
        <v>479</v>
      </c>
      <c r="I86" s="65">
        <v>514</v>
      </c>
      <c r="J86" s="66">
        <v>553</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99</v>
      </c>
      <c r="F87" s="79">
        <v>148</v>
      </c>
      <c r="G87" s="79">
        <v>134</v>
      </c>
      <c r="H87" s="65">
        <v>149</v>
      </c>
      <c r="I87" s="65">
        <v>144</v>
      </c>
      <c r="J87" s="66">
        <v>91</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791</v>
      </c>
      <c r="F88" s="79">
        <v>782</v>
      </c>
      <c r="G88" s="79">
        <v>971</v>
      </c>
      <c r="H88" s="65">
        <v>930</v>
      </c>
      <c r="I88" s="65">
        <v>916</v>
      </c>
      <c r="J88" s="66">
        <v>831</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4201</v>
      </c>
      <c r="F89" s="79">
        <v>6768</v>
      </c>
      <c r="G89" s="79">
        <v>3871</v>
      </c>
      <c r="H89" s="65">
        <v>3856</v>
      </c>
      <c r="I89" s="65">
        <v>3597</v>
      </c>
      <c r="J89" s="66">
        <v>3813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160</v>
      </c>
      <c r="F90" s="79">
        <v>82</v>
      </c>
      <c r="G90" s="79">
        <v>127</v>
      </c>
      <c r="H90" s="65">
        <v>113</v>
      </c>
      <c r="I90" s="65">
        <v>143</v>
      </c>
      <c r="J90" s="66">
        <v>232</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201</v>
      </c>
      <c r="F91" s="79">
        <v>417</v>
      </c>
      <c r="G91" s="79">
        <v>220</v>
      </c>
      <c r="H91" s="65">
        <v>249</v>
      </c>
      <c r="I91" s="65">
        <v>302</v>
      </c>
      <c r="J91" s="66">
        <v>241</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2879</v>
      </c>
      <c r="F92" s="79">
        <v>2741</v>
      </c>
      <c r="G92" s="79">
        <v>2323</v>
      </c>
      <c r="H92" s="65">
        <v>2409</v>
      </c>
      <c r="I92" s="65">
        <v>2698</v>
      </c>
      <c r="J92" s="66">
        <v>2945</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587</v>
      </c>
      <c r="F93" s="79">
        <v>453</v>
      </c>
      <c r="G93" s="79">
        <v>682</v>
      </c>
      <c r="H93" s="65">
        <v>885</v>
      </c>
      <c r="I93" s="65">
        <v>1109</v>
      </c>
      <c r="J93" s="66">
        <v>1197</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274</v>
      </c>
      <c r="F94" s="79">
        <v>317</v>
      </c>
      <c r="G94" s="79">
        <v>322</v>
      </c>
      <c r="H94" s="65">
        <v>370</v>
      </c>
      <c r="I94" s="65">
        <v>421</v>
      </c>
      <c r="J94" s="66">
        <v>408</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155</v>
      </c>
      <c r="F95" s="79">
        <v>1165</v>
      </c>
      <c r="G95" s="79">
        <v>190</v>
      </c>
      <c r="H95" s="65">
        <v>198</v>
      </c>
      <c r="I95" s="65">
        <v>156</v>
      </c>
      <c r="J95" s="66">
        <v>150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9787</v>
      </c>
      <c r="F96" s="83">
        <f t="shared" si="4"/>
        <v>14092</v>
      </c>
      <c r="G96" s="83">
        <f t="shared" si="4"/>
        <v>9285</v>
      </c>
      <c r="H96" s="70">
        <f t="shared" si="4"/>
        <v>9638</v>
      </c>
      <c r="I96" s="70">
        <f t="shared" si="4"/>
        <v>10000</v>
      </c>
      <c r="J96" s="71">
        <f t="shared" si="4"/>
        <v>10461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5788</v>
      </c>
      <c r="D102" s="102">
        <v>6443</v>
      </c>
      <c r="E102" s="102">
        <v>6342</v>
      </c>
      <c r="F102" s="102">
        <v>6180</v>
      </c>
      <c r="G102" s="102">
        <v>6103</v>
      </c>
      <c r="H102" s="103">
        <v>6068</v>
      </c>
      <c r="I102" s="103">
        <v>11043</v>
      </c>
      <c r="J102" s="103">
        <v>5915</v>
      </c>
      <c r="K102" s="97">
        <v>5958</v>
      </c>
      <c r="L102" s="97">
        <v>6007</v>
      </c>
      <c r="M102" s="98">
        <v>6447</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2489</v>
      </c>
      <c r="D103" s="77">
        <v>2338</v>
      </c>
      <c r="E103" s="77">
        <v>2538</v>
      </c>
      <c r="F103" s="77">
        <v>2832</v>
      </c>
      <c r="G103" s="77">
        <v>2519</v>
      </c>
      <c r="H103" s="78">
        <v>2859</v>
      </c>
      <c r="I103" s="78">
        <v>2137</v>
      </c>
      <c r="J103" s="78">
        <v>2213</v>
      </c>
      <c r="K103" s="65">
        <v>1560</v>
      </c>
      <c r="L103" s="65">
        <v>1454</v>
      </c>
      <c r="M103" s="66">
        <v>1307</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104</v>
      </c>
      <c r="D104" s="77">
        <v>127</v>
      </c>
      <c r="E104" s="77">
        <v>411</v>
      </c>
      <c r="F104" s="77">
        <v>447</v>
      </c>
      <c r="G104" s="77">
        <v>418</v>
      </c>
      <c r="H104" s="78">
        <v>860</v>
      </c>
      <c r="I104" s="78">
        <v>912</v>
      </c>
      <c r="J104" s="78">
        <v>1157</v>
      </c>
      <c r="K104" s="65">
        <v>2120</v>
      </c>
      <c r="L104" s="65">
        <v>2539</v>
      </c>
      <c r="M104" s="66">
        <v>2707</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8381</v>
      </c>
      <c r="D107" s="81">
        <f t="shared" ref="D107:M107" si="5">+SUM(D102:D106)</f>
        <v>8908</v>
      </c>
      <c r="E107" s="81">
        <f t="shared" si="5"/>
        <v>9291</v>
      </c>
      <c r="F107" s="81">
        <f t="shared" si="5"/>
        <v>9459</v>
      </c>
      <c r="G107" s="81">
        <f t="shared" si="5"/>
        <v>9040</v>
      </c>
      <c r="H107" s="82">
        <f t="shared" si="5"/>
        <v>9787</v>
      </c>
      <c r="I107" s="82">
        <f t="shared" si="5"/>
        <v>14092</v>
      </c>
      <c r="J107" s="82">
        <f t="shared" si="5"/>
        <v>9285</v>
      </c>
      <c r="K107" s="70">
        <f t="shared" si="5"/>
        <v>9638</v>
      </c>
      <c r="L107" s="70">
        <f t="shared" si="5"/>
        <v>10000</v>
      </c>
      <c r="M107" s="71">
        <f t="shared" si="5"/>
        <v>10461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3630</v>
      </c>
      <c r="D113" s="108">
        <v>3834</v>
      </c>
      <c r="E113" s="108">
        <v>3989</v>
      </c>
      <c r="F113" s="108">
        <v>4125</v>
      </c>
      <c r="G113" s="108">
        <v>3882</v>
      </c>
      <c r="H113" s="109">
        <v>4071</v>
      </c>
      <c r="I113" s="109">
        <v>6008</v>
      </c>
      <c r="J113" s="97">
        <v>3735</v>
      </c>
      <c r="K113" s="97">
        <v>3936</v>
      </c>
      <c r="L113" s="97">
        <v>4241</v>
      </c>
      <c r="M113" s="98">
        <v>4433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4751</v>
      </c>
      <c r="D114" s="77">
        <v>5074</v>
      </c>
      <c r="E114" s="77">
        <v>5302</v>
      </c>
      <c r="F114" s="77">
        <v>5334</v>
      </c>
      <c r="G114" s="77">
        <v>5158</v>
      </c>
      <c r="H114" s="78">
        <v>5716</v>
      </c>
      <c r="I114" s="78">
        <v>8084</v>
      </c>
      <c r="J114" s="78">
        <v>5550</v>
      </c>
      <c r="K114" s="65">
        <v>5702</v>
      </c>
      <c r="L114" s="65">
        <v>5759</v>
      </c>
      <c r="M114" s="66">
        <v>6028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8381</v>
      </c>
      <c r="D116" s="81">
        <f t="shared" si="6"/>
        <v>8908</v>
      </c>
      <c r="E116" s="81">
        <f t="shared" si="6"/>
        <v>9291</v>
      </c>
      <c r="F116" s="81">
        <f t="shared" si="6"/>
        <v>9459</v>
      </c>
      <c r="G116" s="81">
        <f t="shared" si="6"/>
        <v>9040</v>
      </c>
      <c r="H116" s="82">
        <f t="shared" si="6"/>
        <v>9787</v>
      </c>
      <c r="I116" s="82">
        <f t="shared" si="6"/>
        <v>14092</v>
      </c>
      <c r="J116" s="82">
        <f t="shared" si="6"/>
        <v>9285</v>
      </c>
      <c r="K116" s="70">
        <f t="shared" si="6"/>
        <v>9638</v>
      </c>
      <c r="L116" s="70">
        <f t="shared" si="6"/>
        <v>10000</v>
      </c>
      <c r="M116" s="71">
        <f t="shared" si="6"/>
        <v>10461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35</v>
      </c>
      <c r="D121" s="112">
        <v>0</v>
      </c>
      <c r="E121" s="113">
        <f>+IF(OR(C121=0,C121="-"),"",(D121/C121))</f>
        <v>0</v>
      </c>
      <c r="F121" s="137"/>
      <c r="G121" s="238" t="s">
        <v>49</v>
      </c>
      <c r="H121" s="240"/>
      <c r="I121" s="114">
        <v>5</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2170</v>
      </c>
      <c r="D122" s="115">
        <v>191</v>
      </c>
      <c r="E122" s="116">
        <f t="shared" ref="E122:E126" si="8">+IF(OR(C122=0,C122="-"),"",(D122/C122))</f>
        <v>8.8018433179723507E-2</v>
      </c>
      <c r="F122" s="137"/>
      <c r="G122" s="241" t="s">
        <v>50</v>
      </c>
      <c r="H122" s="243"/>
      <c r="I122" s="117">
        <v>44</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7990</v>
      </c>
      <c r="D123" s="115">
        <v>4263</v>
      </c>
      <c r="E123" s="116">
        <f t="shared" si="8"/>
        <v>0.53354192740926154</v>
      </c>
      <c r="F123" s="137"/>
      <c r="G123" s="241" t="s">
        <v>51</v>
      </c>
      <c r="H123" s="243"/>
      <c r="I123" s="117">
        <v>80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219</v>
      </c>
      <c r="D124" s="115">
        <v>157</v>
      </c>
      <c r="E124" s="116">
        <f t="shared" si="8"/>
        <v>0.71689497716894979</v>
      </c>
      <c r="F124" s="137"/>
      <c r="G124" s="241" t="s">
        <v>52</v>
      </c>
      <c r="H124" s="243"/>
      <c r="I124" s="117">
        <v>27</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47</v>
      </c>
      <c r="D125" s="115">
        <v>26</v>
      </c>
      <c r="E125" s="116">
        <f t="shared" si="8"/>
        <v>0.55319148936170215</v>
      </c>
      <c r="F125" s="137"/>
      <c r="G125" s="241" t="s">
        <v>53</v>
      </c>
      <c r="H125" s="243"/>
      <c r="I125" s="117">
        <v>12</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10461</v>
      </c>
      <c r="D127" s="118">
        <f>+SUM(D121:D126)</f>
        <v>4637</v>
      </c>
      <c r="E127" s="119">
        <f t="shared" ref="E127" si="9">+IF(C127=0,"",(D127/C127))</f>
        <v>0.44326546219290697</v>
      </c>
      <c r="F127" s="137"/>
      <c r="G127" s="246" t="s">
        <v>41</v>
      </c>
      <c r="H127" s="248"/>
      <c r="I127" s="120">
        <f>+SUM(I121:I126)</f>
        <v>168</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41</v>
      </c>
      <c r="D132" s="102">
        <v>28</v>
      </c>
      <c r="E132" s="102">
        <v>127</v>
      </c>
      <c r="F132" s="102">
        <v>190</v>
      </c>
      <c r="G132" s="103">
        <v>111</v>
      </c>
      <c r="H132" s="103">
        <v>149</v>
      </c>
      <c r="I132" s="96">
        <v>254</v>
      </c>
      <c r="J132" s="103">
        <v>174</v>
      </c>
      <c r="K132" s="103">
        <v>59</v>
      </c>
      <c r="L132" s="122">
        <v>6</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95</v>
      </c>
      <c r="D133" s="77">
        <v>276</v>
      </c>
      <c r="E133" s="77">
        <v>109</v>
      </c>
      <c r="F133" s="77">
        <v>330</v>
      </c>
      <c r="G133" s="78">
        <v>308</v>
      </c>
      <c r="H133" s="78">
        <v>183</v>
      </c>
      <c r="I133" s="79">
        <v>939</v>
      </c>
      <c r="J133" s="78">
        <v>686</v>
      </c>
      <c r="K133" s="78">
        <v>400</v>
      </c>
      <c r="L133" s="124">
        <v>391</v>
      </c>
      <c r="M133" s="125">
        <v>301</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1172</v>
      </c>
      <c r="D134" s="77">
        <v>1227</v>
      </c>
      <c r="E134" s="77">
        <v>1089</v>
      </c>
      <c r="F134" s="77">
        <v>1252</v>
      </c>
      <c r="G134" s="78">
        <v>1138</v>
      </c>
      <c r="H134" s="78">
        <v>989</v>
      </c>
      <c r="I134" s="79">
        <v>1973</v>
      </c>
      <c r="J134" s="78">
        <v>1108</v>
      </c>
      <c r="K134" s="78">
        <v>1203</v>
      </c>
      <c r="L134" s="124">
        <v>1346</v>
      </c>
      <c r="M134" s="125">
        <v>1317</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25</v>
      </c>
      <c r="D135" s="77">
        <v>59</v>
      </c>
      <c r="E135" s="77">
        <v>172</v>
      </c>
      <c r="F135" s="77">
        <v>191</v>
      </c>
      <c r="G135" s="78">
        <v>144</v>
      </c>
      <c r="H135" s="78">
        <v>200</v>
      </c>
      <c r="I135" s="79">
        <v>153</v>
      </c>
      <c r="J135" s="78">
        <v>173</v>
      </c>
      <c r="K135" s="78">
        <v>83</v>
      </c>
      <c r="L135" s="124">
        <v>144</v>
      </c>
      <c r="M135" s="125">
        <v>111</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12</v>
      </c>
      <c r="D136" s="77">
        <v>39</v>
      </c>
      <c r="E136" s="77">
        <v>1</v>
      </c>
      <c r="F136" s="77">
        <v>0</v>
      </c>
      <c r="G136" s="78">
        <v>1</v>
      </c>
      <c r="H136" s="78">
        <v>5</v>
      </c>
      <c r="I136" s="79">
        <v>20</v>
      </c>
      <c r="J136" s="78">
        <v>10</v>
      </c>
      <c r="K136" s="78">
        <v>2</v>
      </c>
      <c r="L136" s="124">
        <v>6</v>
      </c>
      <c r="M136" s="125">
        <v>18</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1345</v>
      </c>
      <c r="D138" s="81">
        <f t="shared" ref="D138:I138" si="10">+SUM(D132:D137)</f>
        <v>1629</v>
      </c>
      <c r="E138" s="81">
        <f t="shared" si="10"/>
        <v>1498</v>
      </c>
      <c r="F138" s="81">
        <f t="shared" si="10"/>
        <v>1963</v>
      </c>
      <c r="G138" s="82">
        <f t="shared" si="10"/>
        <v>1702</v>
      </c>
      <c r="H138" s="82">
        <f t="shared" si="10"/>
        <v>1526</v>
      </c>
      <c r="I138" s="83">
        <f t="shared" si="10"/>
        <v>3339</v>
      </c>
      <c r="J138" s="82">
        <f>+SUM(J132:J137)</f>
        <v>2151</v>
      </c>
      <c r="K138" s="82">
        <f t="shared" ref="K138" si="11">+SUM(K132:K137)</f>
        <v>1747</v>
      </c>
      <c r="L138" s="127">
        <f>+SUM(L132:L137)</f>
        <v>1893</v>
      </c>
      <c r="M138" s="128">
        <f>+SUM(M132:M137)</f>
        <v>1747</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9</v>
      </c>
      <c r="D144" s="102">
        <v>21</v>
      </c>
      <c r="E144" s="102">
        <v>11</v>
      </c>
      <c r="F144" s="102">
        <v>121</v>
      </c>
      <c r="G144" s="103">
        <v>100</v>
      </c>
      <c r="H144" s="103">
        <v>110</v>
      </c>
      <c r="I144" s="96">
        <v>110</v>
      </c>
      <c r="J144" s="103">
        <v>78</v>
      </c>
      <c r="K144" s="103">
        <v>147</v>
      </c>
      <c r="L144" s="122">
        <v>171</v>
      </c>
      <c r="M144" s="123">
        <v>82</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279</v>
      </c>
      <c r="D145" s="77">
        <v>245</v>
      </c>
      <c r="E145" s="77">
        <v>245</v>
      </c>
      <c r="F145" s="77">
        <v>504</v>
      </c>
      <c r="G145" s="78">
        <v>359</v>
      </c>
      <c r="H145" s="78">
        <v>449</v>
      </c>
      <c r="I145" s="79">
        <v>340</v>
      </c>
      <c r="J145" s="78">
        <v>562</v>
      </c>
      <c r="K145" s="78">
        <v>623</v>
      </c>
      <c r="L145" s="124">
        <v>446</v>
      </c>
      <c r="M145" s="125">
        <v>532</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611</v>
      </c>
      <c r="D146" s="77">
        <v>614</v>
      </c>
      <c r="E146" s="77">
        <v>573</v>
      </c>
      <c r="F146" s="77">
        <v>700</v>
      </c>
      <c r="G146" s="78">
        <v>794</v>
      </c>
      <c r="H146" s="78">
        <v>841</v>
      </c>
      <c r="I146" s="79">
        <v>922</v>
      </c>
      <c r="J146" s="78">
        <v>923</v>
      </c>
      <c r="K146" s="78">
        <v>1053</v>
      </c>
      <c r="L146" s="124">
        <v>1018</v>
      </c>
      <c r="M146" s="125">
        <v>919</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49</v>
      </c>
      <c r="D147" s="77">
        <v>117</v>
      </c>
      <c r="E147" s="77">
        <v>116</v>
      </c>
      <c r="F147" s="77">
        <v>175</v>
      </c>
      <c r="G147" s="78">
        <v>150</v>
      </c>
      <c r="H147" s="78">
        <v>197</v>
      </c>
      <c r="I147" s="79">
        <v>230</v>
      </c>
      <c r="J147" s="78">
        <v>311</v>
      </c>
      <c r="K147" s="78">
        <v>178</v>
      </c>
      <c r="L147" s="124">
        <v>191</v>
      </c>
      <c r="M147" s="125">
        <v>208</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15</v>
      </c>
      <c r="E148" s="77">
        <v>2</v>
      </c>
      <c r="F148" s="77">
        <v>56</v>
      </c>
      <c r="G148" s="78">
        <v>44</v>
      </c>
      <c r="H148" s="78">
        <v>2</v>
      </c>
      <c r="I148" s="79">
        <v>12</v>
      </c>
      <c r="J148" s="78">
        <v>7</v>
      </c>
      <c r="K148" s="78">
        <v>34</v>
      </c>
      <c r="L148" s="124">
        <v>12</v>
      </c>
      <c r="M148" s="125">
        <v>27</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948</v>
      </c>
      <c r="D150" s="81">
        <f t="shared" ref="D150:I150" si="12">+SUM(D144:D149)</f>
        <v>1012</v>
      </c>
      <c r="E150" s="81">
        <f t="shared" si="12"/>
        <v>947</v>
      </c>
      <c r="F150" s="81">
        <f t="shared" si="12"/>
        <v>1556</v>
      </c>
      <c r="G150" s="82">
        <f t="shared" si="12"/>
        <v>1447</v>
      </c>
      <c r="H150" s="82">
        <f t="shared" si="12"/>
        <v>1599</v>
      </c>
      <c r="I150" s="83">
        <f t="shared" si="12"/>
        <v>1614</v>
      </c>
      <c r="J150" s="82">
        <f>+SUM(J144:J149)</f>
        <v>1881</v>
      </c>
      <c r="K150" s="82">
        <f t="shared" ref="K150" si="13">+SUM(K144:K149)</f>
        <v>2035</v>
      </c>
      <c r="L150" s="127">
        <f>+SUM(L144:L149)</f>
        <v>1838</v>
      </c>
      <c r="M150" s="128">
        <f>+SUM(M144:M149)</f>
        <v>1768</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1212</v>
      </c>
      <c r="C155" s="130">
        <f>+IFERROR((VLOOKUP(A155,Hoja2!$A$2:$I$1444,4,FALSE)),"")</f>
        <v>1212</v>
      </c>
      <c r="D155" s="169" t="str">
        <f>+IFERROR((VLOOKUP(A155,Hoja2!$A$2:$I$1444,5,FALSE)),"")</f>
        <v>UNIVERSIDAD DE PAMPLONA</v>
      </c>
      <c r="E155" s="169"/>
      <c r="F155" s="169"/>
      <c r="G155" s="170"/>
      <c r="H155" s="130" t="str">
        <f>+IFERROR((VLOOKUP(A155,Hoja2!$A$2:$I$1444,6,FALSE)),"")</f>
        <v>Norte de Santander</v>
      </c>
      <c r="I155" s="130" t="str">
        <f>+IFERROR((VLOOKUP(A155,Hoja2!$A$2:$I$1444,7,FALSE)),"")</f>
        <v>Oficial</v>
      </c>
      <c r="J155" s="249" t="str">
        <f>+IFERROR((VLOOKUP(A155,Hoja2!$A$2:$I$1444,8,FALSE)),"")</f>
        <v>Universidad</v>
      </c>
      <c r="K155" s="250"/>
      <c r="L155" s="131">
        <f>+IFERROR((VLOOKUP(A155,Hoja2!$A$2:$I$1444,9,FALSE)),"")</f>
        <v>88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1704</v>
      </c>
      <c r="C156" s="130">
        <f>+IFERROR((VLOOKUP(A156,Hoja2!$A$2:$I$1444,4,FALSE)),"")</f>
        <v>1704</v>
      </c>
      <c r="D156" s="163" t="str">
        <f>+IFERROR((VLOOKUP(A156,Hoja2!$A$2:$I$1444,5,FALSE)),"")</f>
        <v>UNIVERSIDAD SANTO TOMAS</v>
      </c>
      <c r="E156" s="163"/>
      <c r="F156" s="163"/>
      <c r="G156" s="164"/>
      <c r="H156" s="130" t="str">
        <f>+IFERROR((VLOOKUP(A156,Hoja2!$A$2:$I$1444,6,FALSE)),"")</f>
        <v>Bogotá, D.C.</v>
      </c>
      <c r="I156" s="130" t="str">
        <f>+IFERROR((VLOOKUP(A156,Hoja2!$A$2:$I$1444,7,FALSE)),"")</f>
        <v>Privado</v>
      </c>
      <c r="J156" s="249" t="str">
        <f>+IFERROR((VLOOKUP(A156,Hoja2!$A$2:$I$1444,8,FALSE)),"")</f>
        <v>Universidad</v>
      </c>
      <c r="K156" s="250"/>
      <c r="L156" s="131">
        <f>+IFERROR((VLOOKUP(A156,Hoja2!$A$2:$I$1444,9,FALSE)),"")</f>
        <v>72</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1714</v>
      </c>
      <c r="C157" s="130">
        <f>+IFERROR((VLOOKUP(A157,Hoja2!$A$2:$I$1444,4,FALSE)),"")</f>
        <v>1714</v>
      </c>
      <c r="D157" s="163" t="str">
        <f>+IFERROR((VLOOKUP(A157,Hoja2!$A$2:$I$1444,5,FALSE)),"")</f>
        <v>COLEGIO MAYOR DE NUESTRA SEÑORA DEL ROSARIO</v>
      </c>
      <c r="E157" s="163"/>
      <c r="F157" s="163"/>
      <c r="G157" s="164"/>
      <c r="H157" s="130" t="str">
        <f>+IFERROR((VLOOKUP(A157,Hoja2!$A$2:$I$1444,6,FALSE)),"")</f>
        <v>Bogotá, D.C.</v>
      </c>
      <c r="I157" s="130" t="str">
        <f>+IFERROR((VLOOKUP(A157,Hoja2!$A$2:$I$1444,7,FALSE)),"")</f>
        <v>Privado</v>
      </c>
      <c r="J157" s="249" t="str">
        <f>+IFERROR((VLOOKUP(A157,Hoja2!$A$2:$I$1444,8,FALSE)),"")</f>
        <v>Universidad</v>
      </c>
      <c r="K157" s="250"/>
      <c r="L157" s="131">
        <f>+IFERROR((VLOOKUP(A157,Hoja2!$A$2:$I$1444,9,FALSE)),"")</f>
        <v>64</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1734</v>
      </c>
      <c r="C158" s="130">
        <f>+IFERROR((VLOOKUP(A158,Hoja2!$A$2:$I$1444,4,FALSE)),"")</f>
        <v>1734</v>
      </c>
      <c r="D158" s="163" t="str">
        <f>+IFERROR((VLOOKUP(A158,Hoja2!$A$2:$I$1444,5,FALSE)),"")</f>
        <v>UNIVERSIDAD DE BOYACA UNIBOYACA</v>
      </c>
      <c r="E158" s="163"/>
      <c r="F158" s="163"/>
      <c r="G158" s="164"/>
      <c r="H158" s="130" t="str">
        <f>+IFERROR((VLOOKUP(A158,Hoja2!$A$2:$I$1444,6,FALSE)),"")</f>
        <v>Boyacá</v>
      </c>
      <c r="I158" s="130" t="str">
        <f>+IFERROR((VLOOKUP(A158,Hoja2!$A$2:$I$1444,7,FALSE)),"")</f>
        <v>Privado</v>
      </c>
      <c r="J158" s="249" t="str">
        <f>+IFERROR((VLOOKUP(A158,Hoja2!$A$2:$I$1444,8,FALSE)),"")</f>
        <v>Universidad</v>
      </c>
      <c r="K158" s="250"/>
      <c r="L158" s="131">
        <f>+IFERROR((VLOOKUP(A158,Hoja2!$A$2:$I$1444,9,FALSE)),"")</f>
        <v>5</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1803</v>
      </c>
      <c r="C159" s="130">
        <f>+IFERROR((VLOOKUP(A159,Hoja2!$A$2:$I$1444,4,FALSE)),"")</f>
        <v>1803</v>
      </c>
      <c r="D159" s="163" t="str">
        <f>+IFERROR((VLOOKUP(A159,Hoja2!$A$2:$I$1444,5,FALSE)),"")</f>
        <v>UNIVERSIDAD DE LA SALLE</v>
      </c>
      <c r="E159" s="163"/>
      <c r="F159" s="163"/>
      <c r="G159" s="164"/>
      <c r="H159" s="130" t="str">
        <f>+IFERROR((VLOOKUP(A159,Hoja2!$A$2:$I$1444,6,FALSE)),"")</f>
        <v>Bogotá, D.C.</v>
      </c>
      <c r="I159" s="130" t="str">
        <f>+IFERROR((VLOOKUP(A159,Hoja2!$A$2:$I$1444,7,FALSE)),"")</f>
        <v>Privado</v>
      </c>
      <c r="J159" s="249" t="str">
        <f>+IFERROR((VLOOKUP(A159,Hoja2!$A$2:$I$1444,8,FALSE)),"")</f>
        <v>Universidad</v>
      </c>
      <c r="K159" s="250"/>
      <c r="L159" s="131">
        <f>+IFERROR((VLOOKUP(A159,Hoja2!$A$2:$I$1444,9,FALSE)),"")</f>
        <v>186</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1823</v>
      </c>
      <c r="C160" s="130">
        <f>+IFERROR((VLOOKUP(A160,Hoja2!$A$2:$I$1444,4,FALSE)),"")</f>
        <v>1823</v>
      </c>
      <c r="D160" s="163" t="str">
        <f>+IFERROR((VLOOKUP(A160,Hoja2!$A$2:$I$1444,5,FALSE)),"")</f>
        <v>UNIVERSIDAD AUTONOMA DE BUCARAMANGA-UNAB-</v>
      </c>
      <c r="E160" s="163"/>
      <c r="F160" s="163"/>
      <c r="G160" s="164"/>
      <c r="H160" s="130" t="str">
        <f>+IFERROR((VLOOKUP(A160,Hoja2!$A$2:$I$1444,6,FALSE)),"")</f>
        <v>Santander</v>
      </c>
      <c r="I160" s="130" t="str">
        <f>+IFERROR((VLOOKUP(A160,Hoja2!$A$2:$I$1444,7,FALSE)),"")</f>
        <v>Privado</v>
      </c>
      <c r="J160" s="249" t="str">
        <f>+IFERROR((VLOOKUP(A160,Hoja2!$A$2:$I$1444,8,FALSE)),"")</f>
        <v>Universidad</v>
      </c>
      <c r="K160" s="250"/>
      <c r="L160" s="131">
        <f>+IFERROR((VLOOKUP(A160,Hoja2!$A$2:$I$1444,9,FALSE)),"")</f>
        <v>448</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2102</v>
      </c>
      <c r="C161" s="130">
        <f>+IFERROR((VLOOKUP(A161,Hoja2!$A$2:$I$1444,4,FALSE)),"")</f>
        <v>2102</v>
      </c>
      <c r="D161" s="163" t="str">
        <f>+IFERROR((VLOOKUP(A161,Hoja2!$A$2:$I$1444,5,FALSE)),"")</f>
        <v>UNIVERSIDAD NACIONAL ABIERTA Y A DISTANCIA UNAD</v>
      </c>
      <c r="E161" s="163"/>
      <c r="F161" s="163"/>
      <c r="G161" s="164"/>
      <c r="H161" s="130" t="str">
        <f>+IFERROR((VLOOKUP(A161,Hoja2!$A$2:$I$1444,6,FALSE)),"")</f>
        <v>Bogotá, D.C.</v>
      </c>
      <c r="I161" s="130" t="str">
        <f>+IFERROR((VLOOKUP(A161,Hoja2!$A$2:$I$1444,7,FALSE)),"")</f>
        <v>Oficial</v>
      </c>
      <c r="J161" s="249" t="str">
        <f>+IFERROR((VLOOKUP(A161,Hoja2!$A$2:$I$1444,8,FALSE)),"")</f>
        <v>Universidad</v>
      </c>
      <c r="K161" s="250"/>
      <c r="L161" s="131">
        <f>+IFERROR((VLOOKUP(A161,Hoja2!$A$2:$I$1444,9,FALSE)),"")</f>
        <v>3101</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f>+IFERROR((VLOOKUP(A162,Hoja2!$A$2:$I$1444,3,FALSE)),"")</f>
        <v>2104</v>
      </c>
      <c r="C162" s="130">
        <f>+IFERROR((VLOOKUP(A162,Hoja2!$A$2:$I$1444,4,FALSE)),"")</f>
        <v>2104</v>
      </c>
      <c r="D162" s="163" t="str">
        <f>+IFERROR((VLOOKUP(A162,Hoja2!$A$2:$I$1444,5,FALSE)),"")</f>
        <v>ESCUELA SUPERIOR DE ADMINISTRACION PUBLICA-ESAP-</v>
      </c>
      <c r="E162" s="163"/>
      <c r="F162" s="163"/>
      <c r="G162" s="164"/>
      <c r="H162" s="130" t="str">
        <f>+IFERROR((VLOOKUP(A162,Hoja2!$A$2:$I$1444,6,FALSE)),"")</f>
        <v>Bogotá, D.C.</v>
      </c>
      <c r="I162" s="130" t="str">
        <f>+IFERROR((VLOOKUP(A162,Hoja2!$A$2:$I$1444,7,FALSE)),"")</f>
        <v>Oficial</v>
      </c>
      <c r="J162" s="249" t="str">
        <f>+IFERROR((VLOOKUP(A162,Hoja2!$A$2:$I$1444,8,FALSE)),"")</f>
        <v>Institución Universitaria/Escuela Tecnológica</v>
      </c>
      <c r="K162" s="250"/>
      <c r="L162" s="131">
        <f>+IFERROR((VLOOKUP(A162,Hoja2!$A$2:$I$1444,9,FALSE)),"")</f>
        <v>167</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f>+IFERROR((VLOOKUP(A163,Hoja2!$A$2:$I$1444,3,FALSE)),"")</f>
        <v>2724</v>
      </c>
      <c r="C163" s="130">
        <f>+IFERROR((VLOOKUP(A163,Hoja2!$A$2:$I$1444,4,FALSE)),"")</f>
        <v>2724</v>
      </c>
      <c r="D163" s="163" t="str">
        <f>+IFERROR((VLOOKUP(A163,Hoja2!$A$2:$I$1444,5,FALSE)),"")</f>
        <v>FUNDACION UNIVERSITARIA DE SAN GIL - UNISANGIL -</v>
      </c>
      <c r="E163" s="163"/>
      <c r="F163" s="163"/>
      <c r="G163" s="164"/>
      <c r="H163" s="130" t="str">
        <f>+IFERROR((VLOOKUP(A163,Hoja2!$A$2:$I$1444,6,FALSE)),"")</f>
        <v>Santander</v>
      </c>
      <c r="I163" s="130" t="str">
        <f>+IFERROR((VLOOKUP(A163,Hoja2!$A$2:$I$1444,7,FALSE)),"")</f>
        <v>Privado</v>
      </c>
      <c r="J163" s="249" t="str">
        <f>+IFERROR((VLOOKUP(A163,Hoja2!$A$2:$I$1444,8,FALSE)),"")</f>
        <v>Institución Universitaria/Escuela Tecnológica</v>
      </c>
      <c r="K163" s="250"/>
      <c r="L163" s="131">
        <f>+IFERROR((VLOOKUP(A163,Hoja2!$A$2:$I$1444,9,FALSE)),"")</f>
        <v>881</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f>+IFERROR((VLOOKUP(A164,Hoja2!$A$2:$I$1444,3,FALSE)),"")</f>
        <v>2743</v>
      </c>
      <c r="C164" s="130">
        <f>+IFERROR((VLOOKUP(A164,Hoja2!$A$2:$I$1444,4,FALSE)),"")</f>
        <v>2743</v>
      </c>
      <c r="D164" s="163" t="str">
        <f>+IFERROR((VLOOKUP(A164,Hoja2!$A$2:$I$1444,5,FALSE)),"")</f>
        <v>UNIVERSIDAD INTERNACIONAL DEL TRÓPICO AMERICANO - UNITRÓPICO</v>
      </c>
      <c r="E164" s="163"/>
      <c r="F164" s="163"/>
      <c r="G164" s="164"/>
      <c r="H164" s="130" t="str">
        <f>+IFERROR((VLOOKUP(A164,Hoja2!$A$2:$I$1444,6,FALSE)),"")</f>
        <v>Casanare</v>
      </c>
      <c r="I164" s="130" t="str">
        <f>+IFERROR((VLOOKUP(A164,Hoja2!$A$2:$I$1444,7,FALSE)),"")</f>
        <v>Oficial</v>
      </c>
      <c r="J164" s="249" t="str">
        <f>+IFERROR((VLOOKUP(A164,Hoja2!$A$2:$I$1444,8,FALSE)),"")</f>
        <v>Universidad</v>
      </c>
      <c r="K164" s="250"/>
      <c r="L164" s="131">
        <f>+IFERROR((VLOOKUP(A164,Hoja2!$A$2:$I$1444,9,FALSE)),"")</f>
        <v>2925</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f>+IFERROR((VLOOKUP(A165,Hoja2!$A$2:$I$1444,3,FALSE)),"")</f>
        <v>2829</v>
      </c>
      <c r="C165" s="130">
        <f>+IFERROR((VLOOKUP(A165,Hoja2!$A$2:$I$1444,4,FALSE)),"")</f>
        <v>2829</v>
      </c>
      <c r="D165" s="163" t="str">
        <f>+IFERROR((VLOOKUP(A165,Hoja2!$A$2:$I$1444,5,FALSE)),"")</f>
        <v>CORPORACION UNIVERSITARIA MINUTO DE DIOS -UNIMINUTO-</v>
      </c>
      <c r="E165" s="163"/>
      <c r="F165" s="163"/>
      <c r="G165" s="164"/>
      <c r="H165" s="130" t="str">
        <f>+IFERROR((VLOOKUP(A165,Hoja2!$A$2:$I$1444,6,FALSE)),"")</f>
        <v>Bogotá, D.C.</v>
      </c>
      <c r="I165" s="130" t="str">
        <f>+IFERROR((VLOOKUP(A165,Hoja2!$A$2:$I$1444,7,FALSE)),"")</f>
        <v>Privado</v>
      </c>
      <c r="J165" s="249" t="str">
        <f>+IFERROR((VLOOKUP(A165,Hoja2!$A$2:$I$1444,8,FALSE)),"")</f>
        <v>Institución Universitaria/Escuela Tecnológica</v>
      </c>
      <c r="K165" s="250"/>
      <c r="L165" s="131">
        <f>+IFERROR((VLOOKUP(A165,Hoja2!$A$2:$I$1444,9,FALSE)),"")</f>
        <v>136</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f>+IFERROR((VLOOKUP(A166,Hoja2!$A$2:$I$1444,3,FALSE)),"")</f>
        <v>2833</v>
      </c>
      <c r="C166" s="130">
        <f>+IFERROR((VLOOKUP(A166,Hoja2!$A$2:$I$1444,4,FALSE)),"")</f>
        <v>2833</v>
      </c>
      <c r="D166" s="163" t="str">
        <f>+IFERROR((VLOOKUP(A166,Hoja2!$A$2:$I$1444,5,FALSE)),"")</f>
        <v>CORPORACION UNIVERSITARIA REMINGTON</v>
      </c>
      <c r="E166" s="163"/>
      <c r="F166" s="163"/>
      <c r="G166" s="164"/>
      <c r="H166" s="130" t="str">
        <f>+IFERROR((VLOOKUP(A166,Hoja2!$A$2:$I$1444,6,FALSE)),"")</f>
        <v>Antioquia</v>
      </c>
      <c r="I166" s="130" t="str">
        <f>+IFERROR((VLOOKUP(A166,Hoja2!$A$2:$I$1444,7,FALSE)),"")</f>
        <v>Privado</v>
      </c>
      <c r="J166" s="249" t="str">
        <f>+IFERROR((VLOOKUP(A166,Hoja2!$A$2:$I$1444,8,FALSE)),"")</f>
        <v>Institución Universitaria/Escuela Tecnológica</v>
      </c>
      <c r="K166" s="250"/>
      <c r="L166" s="131">
        <f>+IFERROR((VLOOKUP(A166,Hoja2!$A$2:$I$1444,9,FALSE)),"")</f>
        <v>505</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f>+IFERROR((VLOOKUP(A167,Hoja2!$A$2:$I$1444,3,FALSE)),"")</f>
        <v>4813</v>
      </c>
      <c r="C167" s="130">
        <f>+IFERROR((VLOOKUP(A167,Hoja2!$A$2:$I$1444,4,FALSE)),"")</f>
        <v>4813</v>
      </c>
      <c r="D167" s="163" t="str">
        <f>+IFERROR((VLOOKUP(A167,Hoja2!$A$2:$I$1444,5,FALSE)),"")</f>
        <v>CORPORACION UNIFICADA NACIONAL DE EDUCACION SUPERIOR-CUN-</v>
      </c>
      <c r="E167" s="163"/>
      <c r="F167" s="163"/>
      <c r="G167" s="164"/>
      <c r="H167" s="130" t="str">
        <f>+IFERROR((VLOOKUP(A167,Hoja2!$A$2:$I$1444,6,FALSE)),"")</f>
        <v>Bogotá, D.C.</v>
      </c>
      <c r="I167" s="130" t="str">
        <f>+IFERROR((VLOOKUP(A167,Hoja2!$A$2:$I$1444,7,FALSE)),"")</f>
        <v>Privado</v>
      </c>
      <c r="J167" s="249" t="str">
        <f>+IFERROR((VLOOKUP(A167,Hoja2!$A$2:$I$1444,8,FALSE)),"")</f>
        <v>Institución Técnica Profesional</v>
      </c>
      <c r="K167" s="250"/>
      <c r="L167" s="131">
        <f>+IFERROR((VLOOKUP(A167,Hoja2!$A$2:$I$1444,9,FALSE)),"")</f>
        <v>58</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f>+IFERROR((VLOOKUP(A168,Hoja2!$A$2:$I$1444,3,FALSE)),"")</f>
        <v>9110</v>
      </c>
      <c r="C168" s="130">
        <f>+IFERROR((VLOOKUP(A168,Hoja2!$A$2:$I$1444,4,FALSE)),"")</f>
        <v>9110</v>
      </c>
      <c r="D168" s="163" t="str">
        <f>+IFERROR((VLOOKUP(A168,Hoja2!$A$2:$I$1444,5,FALSE)),"")</f>
        <v>SERVICIO NACIONAL DE APRENDIZAJE-SENA-</v>
      </c>
      <c r="E168" s="163"/>
      <c r="F168" s="163"/>
      <c r="G168" s="164"/>
      <c r="H168" s="130" t="str">
        <f>+IFERROR((VLOOKUP(A168,Hoja2!$A$2:$I$1444,6,FALSE)),"")</f>
        <v>Bogotá, D.C.</v>
      </c>
      <c r="I168" s="130" t="str">
        <f>+IFERROR((VLOOKUP(A168,Hoja2!$A$2:$I$1444,7,FALSE)),"")</f>
        <v>Oficial</v>
      </c>
      <c r="J168" s="249" t="str">
        <f>+IFERROR((VLOOKUP(A168,Hoja2!$A$2:$I$1444,8,FALSE)),"")</f>
        <v>Institución Tecnológica</v>
      </c>
      <c r="K168" s="250"/>
      <c r="L168" s="131">
        <f>+IFERROR((VLOOKUP(A168,Hoja2!$A$2:$I$1444,9,FALSE)),"")</f>
        <v>1825</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10461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DPm2N0jT4GH3OB6mGGxRmq5JqHvoe64rgVRXVQGBtFGHeLJqSZB0EEy795VBggw393WoCnzRvSTJtuEmg/SOA==" saltValue="Yn3jsNSA8DHM0VxamRTPm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3</v>
      </c>
      <c r="B1364">
        <v>85001</v>
      </c>
      <c r="C1364">
        <v>1714</v>
      </c>
      <c r="D1364">
        <v>1714</v>
      </c>
      <c r="E1364" t="s">
        <v>144</v>
      </c>
      <c r="F1364" t="s">
        <v>137</v>
      </c>
      <c r="G1364" t="s">
        <v>138</v>
      </c>
      <c r="H1364" t="s">
        <v>130</v>
      </c>
      <c r="I1364">
        <v>64</v>
      </c>
    </row>
    <row r="1365" spans="1:9" x14ac:dyDescent="0.25">
      <c r="A1365" s="167">
        <f>+COUNTIF($B$1:B1365,Hoja1!$D$10)</f>
        <v>4</v>
      </c>
      <c r="B1365">
        <v>85001</v>
      </c>
      <c r="C1365">
        <v>1734</v>
      </c>
      <c r="D1365">
        <v>1734</v>
      </c>
      <c r="E1365" t="s">
        <v>342</v>
      </c>
      <c r="F1365" t="s">
        <v>162</v>
      </c>
      <c r="G1365" t="s">
        <v>138</v>
      </c>
      <c r="H1365" t="s">
        <v>130</v>
      </c>
      <c r="I1365">
        <v>5</v>
      </c>
    </row>
    <row r="1366" spans="1:9" x14ac:dyDescent="0.25">
      <c r="A1366" s="167">
        <f>+COUNTIF($B$1:B1366,Hoja1!$D$10)</f>
        <v>5</v>
      </c>
      <c r="B1366">
        <v>85001</v>
      </c>
      <c r="C1366">
        <v>1803</v>
      </c>
      <c r="D1366">
        <v>1803</v>
      </c>
      <c r="E1366" t="s">
        <v>253</v>
      </c>
      <c r="F1366" t="s">
        <v>137</v>
      </c>
      <c r="G1366" t="s">
        <v>138</v>
      </c>
      <c r="H1366" t="s">
        <v>130</v>
      </c>
      <c r="I1366">
        <v>186</v>
      </c>
    </row>
    <row r="1367" spans="1:9" x14ac:dyDescent="0.25">
      <c r="A1367" s="167">
        <f>+COUNTIF($B$1:B1367,Hoja1!$D$10)</f>
        <v>6</v>
      </c>
      <c r="B1367">
        <v>85001</v>
      </c>
      <c r="C1367">
        <v>1823</v>
      </c>
      <c r="D1367">
        <v>1823</v>
      </c>
      <c r="E1367" t="s">
        <v>256</v>
      </c>
      <c r="F1367" t="s">
        <v>150</v>
      </c>
      <c r="G1367" t="s">
        <v>138</v>
      </c>
      <c r="H1367" t="s">
        <v>130</v>
      </c>
      <c r="I1367">
        <v>448</v>
      </c>
    </row>
    <row r="1368" spans="1:9" x14ac:dyDescent="0.25">
      <c r="A1368" s="167">
        <f>+COUNTIF($B$1:B1368,Hoja1!$D$10)</f>
        <v>7</v>
      </c>
      <c r="B1368">
        <v>85001</v>
      </c>
      <c r="C1368">
        <v>2102</v>
      </c>
      <c r="D1368">
        <v>2102</v>
      </c>
      <c r="E1368" t="s">
        <v>154</v>
      </c>
      <c r="F1368" t="s">
        <v>137</v>
      </c>
      <c r="G1368" t="s">
        <v>39</v>
      </c>
      <c r="H1368" t="s">
        <v>130</v>
      </c>
      <c r="I1368">
        <v>3101</v>
      </c>
    </row>
    <row r="1369" spans="1:9" x14ac:dyDescent="0.25">
      <c r="A1369" s="167">
        <f>+COUNTIF($B$1:B1369,Hoja1!$D$10)</f>
        <v>8</v>
      </c>
      <c r="B1369">
        <v>85001</v>
      </c>
      <c r="C1369">
        <v>2104</v>
      </c>
      <c r="D1369">
        <v>2104</v>
      </c>
      <c r="E1369" t="s">
        <v>155</v>
      </c>
      <c r="F1369" t="s">
        <v>137</v>
      </c>
      <c r="G1369" t="s">
        <v>39</v>
      </c>
      <c r="H1369" t="s">
        <v>156</v>
      </c>
      <c r="I1369">
        <v>167</v>
      </c>
    </row>
    <row r="1370" spans="1:9" x14ac:dyDescent="0.25">
      <c r="A1370" s="167">
        <f>+COUNTIF($B$1:B1370,Hoja1!$D$10)</f>
        <v>9</v>
      </c>
      <c r="B1370">
        <v>85001</v>
      </c>
      <c r="C1370">
        <v>2724</v>
      </c>
      <c r="D1370">
        <v>2724</v>
      </c>
      <c r="E1370" t="s">
        <v>343</v>
      </c>
      <c r="F1370" t="s">
        <v>150</v>
      </c>
      <c r="G1370" t="s">
        <v>138</v>
      </c>
      <c r="H1370" t="s">
        <v>156</v>
      </c>
      <c r="I1370">
        <v>881</v>
      </c>
    </row>
    <row r="1371" spans="1:9" x14ac:dyDescent="0.25">
      <c r="A1371" s="167">
        <f>+COUNTIF($B$1:B1371,Hoja1!$D$10)</f>
        <v>10</v>
      </c>
      <c r="B1371">
        <v>85001</v>
      </c>
      <c r="C1371">
        <v>2743</v>
      </c>
      <c r="D1371">
        <v>2743</v>
      </c>
      <c r="E1371" t="s">
        <v>426</v>
      </c>
      <c r="F1371" t="s">
        <v>427</v>
      </c>
      <c r="G1371" t="s">
        <v>39</v>
      </c>
      <c r="H1371" t="s">
        <v>130</v>
      </c>
      <c r="I1371">
        <v>2925</v>
      </c>
    </row>
    <row r="1372" spans="1:9" x14ac:dyDescent="0.25">
      <c r="A1372" s="167">
        <f>+COUNTIF($B$1:B1372,Hoja1!$D$10)</f>
        <v>11</v>
      </c>
      <c r="B1372">
        <v>85001</v>
      </c>
      <c r="C1372">
        <v>2829</v>
      </c>
      <c r="D1372">
        <v>2829</v>
      </c>
      <c r="E1372" t="s">
        <v>170</v>
      </c>
      <c r="F1372" t="s">
        <v>137</v>
      </c>
      <c r="G1372" t="s">
        <v>138</v>
      </c>
      <c r="H1372" t="s">
        <v>156</v>
      </c>
      <c r="I1372">
        <v>136</v>
      </c>
    </row>
    <row r="1373" spans="1:9" x14ac:dyDescent="0.25">
      <c r="A1373" s="167">
        <f>+COUNTIF($B$1:B1373,Hoja1!$D$10)</f>
        <v>12</v>
      </c>
      <c r="B1373">
        <v>85001</v>
      </c>
      <c r="C1373">
        <v>2833</v>
      </c>
      <c r="D1373">
        <v>2833</v>
      </c>
      <c r="E1373" t="s">
        <v>171</v>
      </c>
      <c r="F1373" t="s">
        <v>129</v>
      </c>
      <c r="G1373" t="s">
        <v>138</v>
      </c>
      <c r="H1373" t="s">
        <v>156</v>
      </c>
      <c r="I1373">
        <v>505</v>
      </c>
    </row>
    <row r="1374" spans="1:9" x14ac:dyDescent="0.25">
      <c r="A1374" s="167">
        <f>+COUNTIF($B$1:B1374,Hoja1!$D$10)</f>
        <v>13</v>
      </c>
      <c r="B1374">
        <v>85001</v>
      </c>
      <c r="C1374">
        <v>4813</v>
      </c>
      <c r="D1374">
        <v>4813</v>
      </c>
      <c r="E1374" t="s">
        <v>184</v>
      </c>
      <c r="F1374" t="s">
        <v>137</v>
      </c>
      <c r="G1374" t="s">
        <v>138</v>
      </c>
      <c r="H1374" t="s">
        <v>182</v>
      </c>
      <c r="I1374">
        <v>58</v>
      </c>
    </row>
    <row r="1375" spans="1:9" x14ac:dyDescent="0.25">
      <c r="A1375" s="167">
        <f>+COUNTIF($B$1:B1375,Hoja1!$D$10)</f>
        <v>14</v>
      </c>
      <c r="B1375">
        <v>85001</v>
      </c>
      <c r="C1375">
        <v>9110</v>
      </c>
      <c r="D1375">
        <v>9110</v>
      </c>
      <c r="E1375" t="s">
        <v>186</v>
      </c>
      <c r="F1375" t="s">
        <v>137</v>
      </c>
      <c r="G1375" t="s">
        <v>39</v>
      </c>
      <c r="H1375" t="s">
        <v>179</v>
      </c>
      <c r="I1375">
        <v>1825</v>
      </c>
    </row>
    <row r="1376" spans="1:9" x14ac:dyDescent="0.25">
      <c r="A1376" s="167">
        <f>+COUNTIF($B$1:B1376,Hoja1!$D$10)</f>
        <v>14</v>
      </c>
      <c r="B1376">
        <v>85010</v>
      </c>
      <c r="C1376">
        <v>1106</v>
      </c>
      <c r="D1376">
        <v>1106</v>
      </c>
      <c r="E1376" t="s">
        <v>237</v>
      </c>
      <c r="F1376" t="s">
        <v>162</v>
      </c>
      <c r="G1376" t="s">
        <v>39</v>
      </c>
      <c r="H1376" t="s">
        <v>130</v>
      </c>
      <c r="I1376">
        <v>512</v>
      </c>
    </row>
    <row r="1377" spans="1:9" x14ac:dyDescent="0.25">
      <c r="A1377" s="167">
        <f>+COUNTIF($B$1:B1377,Hoja1!$D$10)</f>
        <v>14</v>
      </c>
      <c r="B1377">
        <v>85162</v>
      </c>
      <c r="C1377">
        <v>2104</v>
      </c>
      <c r="D1377">
        <v>2104</v>
      </c>
      <c r="E1377" t="s">
        <v>155</v>
      </c>
      <c r="F1377" t="s">
        <v>137</v>
      </c>
      <c r="G1377" t="s">
        <v>39</v>
      </c>
      <c r="H1377" t="s">
        <v>156</v>
      </c>
      <c r="I1377">
        <v>48</v>
      </c>
    </row>
    <row r="1378" spans="1:9" x14ac:dyDescent="0.25">
      <c r="A1378" s="167">
        <f>+COUNTIF($B$1:B1378,Hoja1!$D$10)</f>
        <v>14</v>
      </c>
      <c r="B1378">
        <v>85250</v>
      </c>
      <c r="C1378">
        <v>2104</v>
      </c>
      <c r="D1378">
        <v>2104</v>
      </c>
      <c r="E1378" t="s">
        <v>155</v>
      </c>
      <c r="F1378" t="s">
        <v>137</v>
      </c>
      <c r="G1378" t="s">
        <v>39</v>
      </c>
      <c r="H1378" t="s">
        <v>156</v>
      </c>
      <c r="I1378">
        <v>18</v>
      </c>
    </row>
    <row r="1379" spans="1:9" x14ac:dyDescent="0.25">
      <c r="A1379" s="167">
        <f>+COUNTIF($B$1:B1379,Hoja1!$D$10)</f>
        <v>14</v>
      </c>
      <c r="B1379">
        <v>85250</v>
      </c>
      <c r="C1379">
        <v>2833</v>
      </c>
      <c r="D1379">
        <v>2833</v>
      </c>
      <c r="E1379" t="s">
        <v>171</v>
      </c>
      <c r="F1379" t="s">
        <v>129</v>
      </c>
      <c r="G1379" t="s">
        <v>138</v>
      </c>
      <c r="H1379" t="s">
        <v>156</v>
      </c>
      <c r="I1379">
        <v>59</v>
      </c>
    </row>
    <row r="1380" spans="1:9" x14ac:dyDescent="0.25">
      <c r="A1380" s="167">
        <f>+COUNTIF($B$1:B1380,Hoja1!$D$10)</f>
        <v>14</v>
      </c>
      <c r="B1380">
        <v>85410</v>
      </c>
      <c r="C1380">
        <v>2833</v>
      </c>
      <c r="D1380">
        <v>2833</v>
      </c>
      <c r="E1380" t="s">
        <v>171</v>
      </c>
      <c r="F1380" t="s">
        <v>129</v>
      </c>
      <c r="G1380" t="s">
        <v>138</v>
      </c>
      <c r="H1380" t="s">
        <v>156</v>
      </c>
      <c r="I1380">
        <v>41</v>
      </c>
    </row>
    <row r="1381" spans="1:9" x14ac:dyDescent="0.25">
      <c r="A1381" s="167">
        <f>+COUNTIF($B$1:B1381,Hoja1!$D$10)</f>
        <v>14</v>
      </c>
      <c r="B1381">
        <v>85440</v>
      </c>
      <c r="C1381">
        <v>2833</v>
      </c>
      <c r="D1381">
        <v>2833</v>
      </c>
      <c r="E1381" t="s">
        <v>171</v>
      </c>
      <c r="F1381" t="s">
        <v>129</v>
      </c>
      <c r="G1381" t="s">
        <v>138</v>
      </c>
      <c r="H1381" t="s">
        <v>156</v>
      </c>
      <c r="I1381">
        <v>1</v>
      </c>
    </row>
    <row r="1382" spans="1:9" x14ac:dyDescent="0.25">
      <c r="A1382" s="167">
        <f>+COUNTIF($B$1:B1382,Hoja1!$D$10)</f>
        <v>14</v>
      </c>
      <c r="B1382">
        <v>86001</v>
      </c>
      <c r="C1382">
        <v>1207</v>
      </c>
      <c r="D1382">
        <v>1207</v>
      </c>
      <c r="E1382" t="s">
        <v>134</v>
      </c>
      <c r="F1382" t="s">
        <v>135</v>
      </c>
      <c r="G1382" t="s">
        <v>39</v>
      </c>
      <c r="H1382" t="s">
        <v>130</v>
      </c>
      <c r="I1382">
        <v>70</v>
      </c>
    </row>
    <row r="1383" spans="1:9" x14ac:dyDescent="0.25">
      <c r="A1383" s="167">
        <f>+COUNTIF($B$1:B1383,Hoja1!$D$10)</f>
        <v>14</v>
      </c>
      <c r="B1383">
        <v>86001</v>
      </c>
      <c r="C1383">
        <v>2104</v>
      </c>
      <c r="D1383">
        <v>2104</v>
      </c>
      <c r="E1383" t="s">
        <v>155</v>
      </c>
      <c r="F1383" t="s">
        <v>137</v>
      </c>
      <c r="G1383" t="s">
        <v>39</v>
      </c>
      <c r="H1383" t="s">
        <v>156</v>
      </c>
      <c r="I1383">
        <v>46</v>
      </c>
    </row>
    <row r="1384" spans="1:9" x14ac:dyDescent="0.25">
      <c r="A1384" s="167">
        <f>+COUNTIF($B$1:B1384,Hoja1!$D$10)</f>
        <v>14</v>
      </c>
      <c r="B1384">
        <v>86001</v>
      </c>
      <c r="C1384">
        <v>2829</v>
      </c>
      <c r="D1384">
        <v>2829</v>
      </c>
      <c r="E1384" t="s">
        <v>170</v>
      </c>
      <c r="F1384" t="s">
        <v>137</v>
      </c>
      <c r="G1384" t="s">
        <v>138</v>
      </c>
      <c r="H1384" t="s">
        <v>156</v>
      </c>
      <c r="I1384">
        <v>95</v>
      </c>
    </row>
    <row r="1385" spans="1:9" x14ac:dyDescent="0.25">
      <c r="A1385" s="167">
        <f>+COUNTIF($B$1:B1385,Hoja1!$D$10)</f>
        <v>14</v>
      </c>
      <c r="B1385">
        <v>86001</v>
      </c>
      <c r="C1385">
        <v>3115</v>
      </c>
      <c r="D1385">
        <v>3115</v>
      </c>
      <c r="E1385" t="s">
        <v>428</v>
      </c>
      <c r="F1385" t="s">
        <v>429</v>
      </c>
      <c r="G1385" t="s">
        <v>39</v>
      </c>
      <c r="H1385" t="s">
        <v>179</v>
      </c>
      <c r="I1385">
        <v>1699</v>
      </c>
    </row>
    <row r="1386" spans="1:9" x14ac:dyDescent="0.25">
      <c r="A1386" s="167">
        <f>+COUNTIF($B$1:B1386,Hoja1!$D$10)</f>
        <v>14</v>
      </c>
      <c r="B1386">
        <v>86001</v>
      </c>
      <c r="C1386">
        <v>9110</v>
      </c>
      <c r="D1386">
        <v>9110</v>
      </c>
      <c r="E1386" t="s">
        <v>186</v>
      </c>
      <c r="F1386" t="s">
        <v>137</v>
      </c>
      <c r="G1386" t="s">
        <v>39</v>
      </c>
      <c r="H1386" t="s">
        <v>179</v>
      </c>
      <c r="I1386">
        <v>450</v>
      </c>
    </row>
    <row r="1387" spans="1:9" x14ac:dyDescent="0.25">
      <c r="A1387" s="167">
        <f>+COUNTIF($B$1:B1387,Hoja1!$D$10)</f>
        <v>14</v>
      </c>
      <c r="B1387">
        <v>86001</v>
      </c>
      <c r="C1387">
        <v>9131</v>
      </c>
      <c r="D1387">
        <v>9131</v>
      </c>
      <c r="E1387" t="s">
        <v>313</v>
      </c>
      <c r="F1387" t="s">
        <v>137</v>
      </c>
      <c r="G1387" t="s">
        <v>138</v>
      </c>
      <c r="H1387" t="s">
        <v>156</v>
      </c>
      <c r="I1387">
        <v>539</v>
      </c>
    </row>
    <row r="1388" spans="1:9" x14ac:dyDescent="0.25">
      <c r="A1388" s="167">
        <f>+COUNTIF($B$1:B1388,Hoja1!$D$10)</f>
        <v>14</v>
      </c>
      <c r="B1388">
        <v>86001</v>
      </c>
      <c r="C1388">
        <v>9929</v>
      </c>
      <c r="D1388">
        <v>9929</v>
      </c>
      <c r="E1388" t="s">
        <v>194</v>
      </c>
      <c r="F1388" t="s">
        <v>195</v>
      </c>
      <c r="G1388" t="s">
        <v>39</v>
      </c>
      <c r="H1388" t="s">
        <v>130</v>
      </c>
      <c r="I1388">
        <v>7</v>
      </c>
    </row>
    <row r="1389" spans="1:9" x14ac:dyDescent="0.25">
      <c r="A1389" s="167">
        <f>+COUNTIF($B$1:B1389,Hoja1!$D$10)</f>
        <v>14</v>
      </c>
      <c r="B1389">
        <v>86219</v>
      </c>
      <c r="C1389">
        <v>3115</v>
      </c>
      <c r="D1389">
        <v>3115</v>
      </c>
      <c r="E1389" t="s">
        <v>428</v>
      </c>
      <c r="F1389" t="s">
        <v>429</v>
      </c>
      <c r="G1389" t="s">
        <v>39</v>
      </c>
      <c r="H1389" t="s">
        <v>179</v>
      </c>
      <c r="I1389">
        <v>389</v>
      </c>
    </row>
    <row r="1390" spans="1:9" x14ac:dyDescent="0.25">
      <c r="A1390" s="167">
        <f>+COUNTIF($B$1:B1390,Hoja1!$D$10)</f>
        <v>14</v>
      </c>
      <c r="B1390">
        <v>86219</v>
      </c>
      <c r="C1390">
        <v>9929</v>
      </c>
      <c r="D1390">
        <v>9929</v>
      </c>
      <c r="E1390" t="s">
        <v>194</v>
      </c>
      <c r="F1390" t="s">
        <v>195</v>
      </c>
      <c r="G1390" t="s">
        <v>39</v>
      </c>
      <c r="H1390" t="s">
        <v>130</v>
      </c>
      <c r="I1390">
        <v>3</v>
      </c>
    </row>
    <row r="1391" spans="1:9" x14ac:dyDescent="0.25">
      <c r="A1391" s="167">
        <f>+COUNTIF($B$1:B1391,Hoja1!$D$10)</f>
        <v>14</v>
      </c>
      <c r="B1391">
        <v>86320</v>
      </c>
      <c r="C1391">
        <v>2104</v>
      </c>
      <c r="D1391">
        <v>2104</v>
      </c>
      <c r="E1391" t="s">
        <v>155</v>
      </c>
      <c r="F1391" t="s">
        <v>137</v>
      </c>
      <c r="G1391" t="s">
        <v>39</v>
      </c>
      <c r="H1391" t="s">
        <v>156</v>
      </c>
      <c r="I1391">
        <v>44</v>
      </c>
    </row>
    <row r="1392" spans="1:9" x14ac:dyDescent="0.25">
      <c r="A1392" s="167">
        <f>+COUNTIF($B$1:B1392,Hoja1!$D$10)</f>
        <v>14</v>
      </c>
      <c r="B1392">
        <v>86568</v>
      </c>
      <c r="C1392">
        <v>1710</v>
      </c>
      <c r="D1392">
        <v>1710</v>
      </c>
      <c r="E1392" t="s">
        <v>140</v>
      </c>
      <c r="F1392" t="s">
        <v>129</v>
      </c>
      <c r="G1392" t="s">
        <v>138</v>
      </c>
      <c r="H1392" t="s">
        <v>130</v>
      </c>
      <c r="I1392">
        <v>1</v>
      </c>
    </row>
    <row r="1393" spans="1:9" x14ac:dyDescent="0.25">
      <c r="A1393" s="167">
        <f>+COUNTIF($B$1:B1393,Hoja1!$D$10)</f>
        <v>14</v>
      </c>
      <c r="B1393">
        <v>86568</v>
      </c>
      <c r="C1393">
        <v>2102</v>
      </c>
      <c r="D1393">
        <v>2102</v>
      </c>
      <c r="E1393" t="s">
        <v>154</v>
      </c>
      <c r="F1393" t="s">
        <v>137</v>
      </c>
      <c r="G1393" t="s">
        <v>39</v>
      </c>
      <c r="H1393" t="s">
        <v>130</v>
      </c>
      <c r="I1393">
        <v>1519</v>
      </c>
    </row>
    <row r="1394" spans="1:9" x14ac:dyDescent="0.25">
      <c r="A1394" s="167">
        <f>+COUNTIF($B$1:B1394,Hoja1!$D$10)</f>
        <v>14</v>
      </c>
      <c r="B1394">
        <v>86568</v>
      </c>
      <c r="C1394">
        <v>2104</v>
      </c>
      <c r="D1394">
        <v>2104</v>
      </c>
      <c r="E1394" t="s">
        <v>155</v>
      </c>
      <c r="F1394" t="s">
        <v>137</v>
      </c>
      <c r="G1394" t="s">
        <v>39</v>
      </c>
      <c r="H1394" t="s">
        <v>156</v>
      </c>
      <c r="I1394">
        <v>25</v>
      </c>
    </row>
    <row r="1395" spans="1:9" x14ac:dyDescent="0.25">
      <c r="A1395" s="167">
        <f>+COUNTIF($B$1:B1395,Hoja1!$D$10)</f>
        <v>14</v>
      </c>
      <c r="B1395">
        <v>86568</v>
      </c>
      <c r="C1395">
        <v>3115</v>
      </c>
      <c r="D1395">
        <v>3115</v>
      </c>
      <c r="E1395" t="s">
        <v>428</v>
      </c>
      <c r="F1395" t="s">
        <v>429</v>
      </c>
      <c r="G1395" t="s">
        <v>39</v>
      </c>
      <c r="H1395" t="s">
        <v>179</v>
      </c>
      <c r="I1395">
        <v>43</v>
      </c>
    </row>
    <row r="1396" spans="1:9" x14ac:dyDescent="0.25">
      <c r="A1396" s="167">
        <f>+COUNTIF($B$1:B1396,Hoja1!$D$10)</f>
        <v>14</v>
      </c>
      <c r="B1396">
        <v>86568</v>
      </c>
      <c r="C1396">
        <v>3817</v>
      </c>
      <c r="D1396">
        <v>3817</v>
      </c>
      <c r="E1396" t="s">
        <v>335</v>
      </c>
      <c r="F1396" t="s">
        <v>336</v>
      </c>
      <c r="G1396" t="s">
        <v>138</v>
      </c>
      <c r="H1396" t="s">
        <v>156</v>
      </c>
      <c r="I1396">
        <v>154</v>
      </c>
    </row>
    <row r="1397" spans="1:9" x14ac:dyDescent="0.25">
      <c r="A1397" s="167">
        <f>+COUNTIF($B$1:B1397,Hoja1!$D$10)</f>
        <v>14</v>
      </c>
      <c r="B1397">
        <v>86568</v>
      </c>
      <c r="C1397">
        <v>9110</v>
      </c>
      <c r="D1397">
        <v>9110</v>
      </c>
      <c r="E1397" t="s">
        <v>186</v>
      </c>
      <c r="F1397" t="s">
        <v>137</v>
      </c>
      <c r="G1397" t="s">
        <v>39</v>
      </c>
      <c r="H1397" t="s">
        <v>179</v>
      </c>
      <c r="I1397">
        <v>1135</v>
      </c>
    </row>
    <row r="1398" spans="1:9" x14ac:dyDescent="0.25">
      <c r="A1398" s="167">
        <f>+COUNTIF($B$1:B1398,Hoja1!$D$10)</f>
        <v>14</v>
      </c>
      <c r="B1398">
        <v>86569</v>
      </c>
      <c r="C1398">
        <v>1710</v>
      </c>
      <c r="D1398">
        <v>1710</v>
      </c>
      <c r="E1398" t="s">
        <v>140</v>
      </c>
      <c r="F1398" t="s">
        <v>129</v>
      </c>
      <c r="G1398" t="s">
        <v>138</v>
      </c>
      <c r="H1398" t="s">
        <v>130</v>
      </c>
      <c r="I1398">
        <v>41</v>
      </c>
    </row>
    <row r="1399" spans="1:9" x14ac:dyDescent="0.25">
      <c r="A1399" s="167">
        <f>+COUNTIF($B$1:B1399,Hoja1!$D$10)</f>
        <v>14</v>
      </c>
      <c r="B1399">
        <v>86571</v>
      </c>
      <c r="C1399">
        <v>9929</v>
      </c>
      <c r="D1399">
        <v>9929</v>
      </c>
      <c r="E1399" t="s">
        <v>194</v>
      </c>
      <c r="F1399" t="s">
        <v>195</v>
      </c>
      <c r="G1399" t="s">
        <v>39</v>
      </c>
      <c r="H1399" t="s">
        <v>130</v>
      </c>
      <c r="I1399">
        <v>1</v>
      </c>
    </row>
    <row r="1400" spans="1:9" x14ac:dyDescent="0.25">
      <c r="A1400" s="167">
        <f>+COUNTIF($B$1:B1400,Hoja1!$D$10)</f>
        <v>14</v>
      </c>
      <c r="B1400">
        <v>86573</v>
      </c>
      <c r="C1400">
        <v>2102</v>
      </c>
      <c r="D1400">
        <v>2102</v>
      </c>
      <c r="E1400" t="s">
        <v>154</v>
      </c>
      <c r="F1400" t="s">
        <v>137</v>
      </c>
      <c r="G1400" t="s">
        <v>39</v>
      </c>
      <c r="H1400" t="s">
        <v>130</v>
      </c>
      <c r="I1400">
        <v>106</v>
      </c>
    </row>
    <row r="1401" spans="1:9" x14ac:dyDescent="0.25">
      <c r="A1401" s="167">
        <f>+COUNTIF($B$1:B1401,Hoja1!$D$10)</f>
        <v>14</v>
      </c>
      <c r="B1401">
        <v>86573</v>
      </c>
      <c r="C1401">
        <v>2104</v>
      </c>
      <c r="D1401">
        <v>2104</v>
      </c>
      <c r="E1401" t="s">
        <v>155</v>
      </c>
      <c r="F1401" t="s">
        <v>137</v>
      </c>
      <c r="G1401" t="s">
        <v>39</v>
      </c>
      <c r="H1401" t="s">
        <v>156</v>
      </c>
      <c r="I1401">
        <v>5</v>
      </c>
    </row>
    <row r="1402" spans="1:9" x14ac:dyDescent="0.25">
      <c r="A1402" s="167">
        <f>+COUNTIF($B$1:B1402,Hoja1!$D$10)</f>
        <v>14</v>
      </c>
      <c r="B1402">
        <v>86749</v>
      </c>
      <c r="C1402">
        <v>2104</v>
      </c>
      <c r="D1402">
        <v>2104</v>
      </c>
      <c r="E1402" t="s">
        <v>155</v>
      </c>
      <c r="F1402" t="s">
        <v>137</v>
      </c>
      <c r="G1402" t="s">
        <v>39</v>
      </c>
      <c r="H1402" t="s">
        <v>156</v>
      </c>
      <c r="I1402">
        <v>10</v>
      </c>
    </row>
    <row r="1403" spans="1:9" x14ac:dyDescent="0.25">
      <c r="A1403" s="167">
        <f>+COUNTIF($B$1:B1403,Hoja1!$D$10)</f>
        <v>14</v>
      </c>
      <c r="B1403">
        <v>86749</v>
      </c>
      <c r="C1403">
        <v>3115</v>
      </c>
      <c r="D1403">
        <v>3115</v>
      </c>
      <c r="E1403" t="s">
        <v>428</v>
      </c>
      <c r="F1403" t="s">
        <v>429</v>
      </c>
      <c r="G1403" t="s">
        <v>39</v>
      </c>
      <c r="H1403" t="s">
        <v>179</v>
      </c>
      <c r="I1403">
        <v>13</v>
      </c>
    </row>
    <row r="1404" spans="1:9" x14ac:dyDescent="0.25">
      <c r="A1404" s="167">
        <f>+COUNTIF($B$1:B1404,Hoja1!$D$10)</f>
        <v>14</v>
      </c>
      <c r="B1404">
        <v>86865</v>
      </c>
      <c r="C1404">
        <v>2102</v>
      </c>
      <c r="D1404">
        <v>2102</v>
      </c>
      <c r="E1404" t="s">
        <v>154</v>
      </c>
      <c r="F1404" t="s">
        <v>137</v>
      </c>
      <c r="G1404" t="s">
        <v>39</v>
      </c>
      <c r="H1404" t="s">
        <v>130</v>
      </c>
      <c r="I1404">
        <v>1079</v>
      </c>
    </row>
    <row r="1405" spans="1:9" x14ac:dyDescent="0.25">
      <c r="A1405" s="167">
        <f>+COUNTIF($B$1:B1405,Hoja1!$D$10)</f>
        <v>14</v>
      </c>
      <c r="B1405">
        <v>86865</v>
      </c>
      <c r="C1405">
        <v>3115</v>
      </c>
      <c r="D1405">
        <v>3115</v>
      </c>
      <c r="E1405" t="s">
        <v>428</v>
      </c>
      <c r="F1405" t="s">
        <v>429</v>
      </c>
      <c r="G1405" t="s">
        <v>39</v>
      </c>
      <c r="H1405" t="s">
        <v>179</v>
      </c>
      <c r="I1405">
        <v>36</v>
      </c>
    </row>
    <row r="1406" spans="1:9" x14ac:dyDescent="0.25">
      <c r="A1406" s="167">
        <f>+COUNTIF($B$1:B1406,Hoja1!$D$10)</f>
        <v>14</v>
      </c>
      <c r="B1406">
        <v>86865</v>
      </c>
      <c r="C1406">
        <v>9929</v>
      </c>
      <c r="D1406">
        <v>9929</v>
      </c>
      <c r="E1406" t="s">
        <v>194</v>
      </c>
      <c r="F1406" t="s">
        <v>195</v>
      </c>
      <c r="G1406" t="s">
        <v>39</v>
      </c>
      <c r="H1406" t="s">
        <v>130</v>
      </c>
      <c r="I1406">
        <v>2</v>
      </c>
    </row>
    <row r="1407" spans="1:9" x14ac:dyDescent="0.25">
      <c r="A1407" s="167">
        <f>+COUNTIF($B$1:B1407,Hoja1!$D$10)</f>
        <v>14</v>
      </c>
      <c r="B1407">
        <v>88001</v>
      </c>
      <c r="C1407">
        <v>1101</v>
      </c>
      <c r="D1407">
        <v>1126</v>
      </c>
      <c r="E1407" t="s">
        <v>128</v>
      </c>
      <c r="F1407" t="s">
        <v>430</v>
      </c>
      <c r="G1407" t="s">
        <v>39</v>
      </c>
      <c r="H1407" t="s">
        <v>130</v>
      </c>
      <c r="I1407">
        <v>29</v>
      </c>
    </row>
    <row r="1408" spans="1:9" x14ac:dyDescent="0.25">
      <c r="A1408" s="167">
        <f>+COUNTIF($B$1:B1408,Hoja1!$D$10)</f>
        <v>14</v>
      </c>
      <c r="B1408">
        <v>88001</v>
      </c>
      <c r="C1408">
        <v>1706</v>
      </c>
      <c r="D1408">
        <v>1706</v>
      </c>
      <c r="E1408" t="s">
        <v>139</v>
      </c>
      <c r="F1408" t="s">
        <v>137</v>
      </c>
      <c r="G1408" t="s">
        <v>138</v>
      </c>
      <c r="H1408" t="s">
        <v>130</v>
      </c>
      <c r="I1408">
        <v>9</v>
      </c>
    </row>
    <row r="1409" spans="1:9" x14ac:dyDescent="0.25">
      <c r="A1409" s="167">
        <f>+COUNTIF($B$1:B1409,Hoja1!$D$10)</f>
        <v>14</v>
      </c>
      <c r="B1409">
        <v>88001</v>
      </c>
      <c r="C1409">
        <v>2104</v>
      </c>
      <c r="D1409">
        <v>2104</v>
      </c>
      <c r="E1409" t="s">
        <v>155</v>
      </c>
      <c r="F1409" t="s">
        <v>137</v>
      </c>
      <c r="G1409" t="s">
        <v>39</v>
      </c>
      <c r="H1409" t="s">
        <v>156</v>
      </c>
      <c r="I1409">
        <v>118</v>
      </c>
    </row>
    <row r="1410" spans="1:9" x14ac:dyDescent="0.25">
      <c r="A1410" s="167">
        <f>+COUNTIF($B$1:B1410,Hoja1!$D$10)</f>
        <v>14</v>
      </c>
      <c r="B1410">
        <v>88001</v>
      </c>
      <c r="C1410">
        <v>4106</v>
      </c>
      <c r="D1410">
        <v>4106</v>
      </c>
      <c r="E1410" t="s">
        <v>431</v>
      </c>
      <c r="F1410" t="s">
        <v>430</v>
      </c>
      <c r="G1410" t="s">
        <v>39</v>
      </c>
      <c r="H1410" t="s">
        <v>182</v>
      </c>
      <c r="I1410">
        <v>329</v>
      </c>
    </row>
    <row r="1411" spans="1:9" x14ac:dyDescent="0.25">
      <c r="A1411" s="167">
        <f>+COUNTIF($B$1:B1411,Hoja1!$D$10)</f>
        <v>14</v>
      </c>
      <c r="B1411">
        <v>88001</v>
      </c>
      <c r="C1411">
        <v>9110</v>
      </c>
      <c r="D1411">
        <v>9110</v>
      </c>
      <c r="E1411" t="s">
        <v>186</v>
      </c>
      <c r="F1411" t="s">
        <v>137</v>
      </c>
      <c r="G1411" t="s">
        <v>39</v>
      </c>
      <c r="H1411" t="s">
        <v>179</v>
      </c>
      <c r="I1411">
        <v>541</v>
      </c>
    </row>
    <row r="1412" spans="1:9" x14ac:dyDescent="0.25">
      <c r="A1412" s="167">
        <f>+COUNTIF($B$1:B1412,Hoja1!$D$10)</f>
        <v>14</v>
      </c>
      <c r="B1412">
        <v>91001</v>
      </c>
      <c r="C1412">
        <v>1101</v>
      </c>
      <c r="D1412">
        <v>1125</v>
      </c>
      <c r="E1412" t="s">
        <v>128</v>
      </c>
      <c r="F1412" t="s">
        <v>432</v>
      </c>
      <c r="G1412" t="s">
        <v>39</v>
      </c>
      <c r="H1412" t="s">
        <v>130</v>
      </c>
      <c r="I1412">
        <v>35</v>
      </c>
    </row>
    <row r="1413" spans="1:9" x14ac:dyDescent="0.25">
      <c r="A1413" s="167">
        <f>+COUNTIF($B$1:B1413,Hoja1!$D$10)</f>
        <v>14</v>
      </c>
      <c r="B1413">
        <v>91001</v>
      </c>
      <c r="C1413">
        <v>1115</v>
      </c>
      <c r="D1413">
        <v>1115</v>
      </c>
      <c r="E1413" t="s">
        <v>349</v>
      </c>
      <c r="F1413" t="s">
        <v>350</v>
      </c>
      <c r="G1413" t="s">
        <v>39</v>
      </c>
      <c r="H1413" t="s">
        <v>130</v>
      </c>
      <c r="I1413">
        <v>13</v>
      </c>
    </row>
    <row r="1414" spans="1:9" x14ac:dyDescent="0.25">
      <c r="A1414" s="167">
        <f>+COUNTIF($B$1:B1414,Hoja1!$D$10)</f>
        <v>14</v>
      </c>
      <c r="B1414">
        <v>91001</v>
      </c>
      <c r="C1414">
        <v>1710</v>
      </c>
      <c r="D1414">
        <v>1710</v>
      </c>
      <c r="E1414" t="s">
        <v>140</v>
      </c>
      <c r="F1414" t="s">
        <v>129</v>
      </c>
      <c r="G1414" t="s">
        <v>138</v>
      </c>
      <c r="H1414" t="s">
        <v>130</v>
      </c>
      <c r="I1414">
        <v>23</v>
      </c>
    </row>
    <row r="1415" spans="1:9" x14ac:dyDescent="0.25">
      <c r="A1415" s="167">
        <f>+COUNTIF($B$1:B1415,Hoja1!$D$10)</f>
        <v>14</v>
      </c>
      <c r="B1415">
        <v>91001</v>
      </c>
      <c r="C1415">
        <v>2102</v>
      </c>
      <c r="D1415">
        <v>2102</v>
      </c>
      <c r="E1415" t="s">
        <v>154</v>
      </c>
      <c r="F1415" t="s">
        <v>137</v>
      </c>
      <c r="G1415" t="s">
        <v>39</v>
      </c>
      <c r="H1415" t="s">
        <v>130</v>
      </c>
      <c r="I1415">
        <v>455</v>
      </c>
    </row>
    <row r="1416" spans="1:9" x14ac:dyDescent="0.25">
      <c r="A1416" s="167">
        <f>+COUNTIF($B$1:B1416,Hoja1!$D$10)</f>
        <v>14</v>
      </c>
      <c r="B1416">
        <v>91001</v>
      </c>
      <c r="C1416">
        <v>2104</v>
      </c>
      <c r="D1416">
        <v>2104</v>
      </c>
      <c r="E1416" t="s">
        <v>155</v>
      </c>
      <c r="F1416" t="s">
        <v>137</v>
      </c>
      <c r="G1416" t="s">
        <v>39</v>
      </c>
      <c r="H1416" t="s">
        <v>156</v>
      </c>
      <c r="I1416">
        <v>40</v>
      </c>
    </row>
    <row r="1417" spans="1:9" x14ac:dyDescent="0.25">
      <c r="A1417" s="167">
        <f>+COUNTIF($B$1:B1417,Hoja1!$D$10)</f>
        <v>14</v>
      </c>
      <c r="B1417">
        <v>91001</v>
      </c>
      <c r="C1417">
        <v>2106</v>
      </c>
      <c r="D1417">
        <v>2106</v>
      </c>
      <c r="E1417" t="s">
        <v>202</v>
      </c>
      <c r="F1417" t="s">
        <v>137</v>
      </c>
      <c r="G1417" t="s">
        <v>39</v>
      </c>
      <c r="H1417" t="s">
        <v>156</v>
      </c>
      <c r="I1417">
        <v>29</v>
      </c>
    </row>
    <row r="1418" spans="1:9" x14ac:dyDescent="0.25">
      <c r="A1418" s="167">
        <f>+COUNTIF($B$1:B1418,Hoja1!$D$10)</f>
        <v>14</v>
      </c>
      <c r="B1418">
        <v>91001</v>
      </c>
      <c r="C1418">
        <v>3713</v>
      </c>
      <c r="D1418">
        <v>3713</v>
      </c>
      <c r="E1418" t="s">
        <v>287</v>
      </c>
      <c r="F1418" t="s">
        <v>137</v>
      </c>
      <c r="G1418" t="s">
        <v>138</v>
      </c>
      <c r="H1418" t="s">
        <v>156</v>
      </c>
      <c r="I1418">
        <v>1</v>
      </c>
    </row>
    <row r="1419" spans="1:9" x14ac:dyDescent="0.25">
      <c r="A1419" s="167">
        <f>+COUNTIF($B$1:B1419,Hoja1!$D$10)</f>
        <v>14</v>
      </c>
      <c r="B1419">
        <v>91001</v>
      </c>
      <c r="C1419">
        <v>9110</v>
      </c>
      <c r="D1419">
        <v>9110</v>
      </c>
      <c r="E1419" t="s">
        <v>186</v>
      </c>
      <c r="F1419" t="s">
        <v>137</v>
      </c>
      <c r="G1419" t="s">
        <v>39</v>
      </c>
      <c r="H1419" t="s">
        <v>179</v>
      </c>
      <c r="I1419">
        <v>267</v>
      </c>
    </row>
    <row r="1420" spans="1:9" x14ac:dyDescent="0.25">
      <c r="A1420" s="167">
        <f>+COUNTIF($B$1:B1420,Hoja1!$D$10)</f>
        <v>14</v>
      </c>
      <c r="B1420">
        <v>91405</v>
      </c>
      <c r="C1420">
        <v>9929</v>
      </c>
      <c r="D1420">
        <v>9929</v>
      </c>
      <c r="E1420" t="s">
        <v>194</v>
      </c>
      <c r="F1420" t="s">
        <v>195</v>
      </c>
      <c r="G1420" t="s">
        <v>39</v>
      </c>
      <c r="H1420" t="s">
        <v>130</v>
      </c>
      <c r="I1420">
        <v>1</v>
      </c>
    </row>
    <row r="1421" spans="1:9" x14ac:dyDescent="0.25">
      <c r="A1421" s="167">
        <f>+COUNTIF($B$1:B1421,Hoja1!$D$10)</f>
        <v>14</v>
      </c>
      <c r="B1421">
        <v>91540</v>
      </c>
      <c r="C1421">
        <v>2104</v>
      </c>
      <c r="D1421">
        <v>2104</v>
      </c>
      <c r="E1421" t="s">
        <v>155</v>
      </c>
      <c r="F1421" t="s">
        <v>137</v>
      </c>
      <c r="G1421" t="s">
        <v>39</v>
      </c>
      <c r="H1421" t="s">
        <v>156</v>
      </c>
      <c r="I1421">
        <v>8</v>
      </c>
    </row>
    <row r="1422" spans="1:9" x14ac:dyDescent="0.25">
      <c r="A1422" s="167">
        <f>+COUNTIF($B$1:B1422,Hoja1!$D$10)</f>
        <v>14</v>
      </c>
      <c r="B1422">
        <v>94001</v>
      </c>
      <c r="C1422">
        <v>2102</v>
      </c>
      <c r="D1422">
        <v>2102</v>
      </c>
      <c r="E1422" t="s">
        <v>154</v>
      </c>
      <c r="F1422" t="s">
        <v>137</v>
      </c>
      <c r="G1422" t="s">
        <v>39</v>
      </c>
      <c r="H1422" t="s">
        <v>130</v>
      </c>
      <c r="I1422">
        <v>398</v>
      </c>
    </row>
    <row r="1423" spans="1:9" x14ac:dyDescent="0.25">
      <c r="A1423" s="167">
        <f>+COUNTIF($B$1:B1423,Hoja1!$D$10)</f>
        <v>14</v>
      </c>
      <c r="B1423">
        <v>94001</v>
      </c>
      <c r="C1423">
        <v>2104</v>
      </c>
      <c r="D1423">
        <v>2104</v>
      </c>
      <c r="E1423" t="s">
        <v>155</v>
      </c>
      <c r="F1423" t="s">
        <v>137</v>
      </c>
      <c r="G1423" t="s">
        <v>39</v>
      </c>
      <c r="H1423" t="s">
        <v>156</v>
      </c>
      <c r="I1423">
        <v>50</v>
      </c>
    </row>
    <row r="1424" spans="1:9" x14ac:dyDescent="0.25">
      <c r="A1424" s="167">
        <f>+COUNTIF($B$1:B1424,Hoja1!$D$10)</f>
        <v>14</v>
      </c>
      <c r="B1424">
        <v>94001</v>
      </c>
      <c r="C1424">
        <v>2829</v>
      </c>
      <c r="D1424">
        <v>2829</v>
      </c>
      <c r="E1424" t="s">
        <v>170</v>
      </c>
      <c r="F1424" t="s">
        <v>137</v>
      </c>
      <c r="G1424" t="s">
        <v>138</v>
      </c>
      <c r="H1424" t="s">
        <v>156</v>
      </c>
      <c r="I1424">
        <v>129</v>
      </c>
    </row>
    <row r="1425" spans="1:9" x14ac:dyDescent="0.25">
      <c r="A1425" s="167">
        <f>+COUNTIF($B$1:B1425,Hoja1!$D$10)</f>
        <v>14</v>
      </c>
      <c r="B1425">
        <v>94001</v>
      </c>
      <c r="C1425">
        <v>9110</v>
      </c>
      <c r="D1425">
        <v>9110</v>
      </c>
      <c r="E1425" t="s">
        <v>186</v>
      </c>
      <c r="F1425" t="s">
        <v>137</v>
      </c>
      <c r="G1425" t="s">
        <v>39</v>
      </c>
      <c r="H1425" t="s">
        <v>179</v>
      </c>
      <c r="I1425">
        <v>340</v>
      </c>
    </row>
    <row r="1426" spans="1:9" x14ac:dyDescent="0.25">
      <c r="A1426" s="167">
        <f>+COUNTIF($B$1:B1426,Hoja1!$D$10)</f>
        <v>14</v>
      </c>
      <c r="B1426">
        <v>95001</v>
      </c>
      <c r="C1426">
        <v>1115</v>
      </c>
      <c r="D1426">
        <v>1115</v>
      </c>
      <c r="E1426" t="s">
        <v>349</v>
      </c>
      <c r="F1426" t="s">
        <v>350</v>
      </c>
      <c r="G1426" t="s">
        <v>39</v>
      </c>
      <c r="H1426" t="s">
        <v>130</v>
      </c>
      <c r="I1426">
        <v>76</v>
      </c>
    </row>
    <row r="1427" spans="1:9" x14ac:dyDescent="0.25">
      <c r="A1427" s="167">
        <f>+COUNTIF($B$1:B1427,Hoja1!$D$10)</f>
        <v>14</v>
      </c>
      <c r="B1427">
        <v>95001</v>
      </c>
      <c r="C1427">
        <v>1212</v>
      </c>
      <c r="D1427">
        <v>1212</v>
      </c>
      <c r="E1427" t="s">
        <v>241</v>
      </c>
      <c r="F1427" t="s">
        <v>242</v>
      </c>
      <c r="G1427" t="s">
        <v>39</v>
      </c>
      <c r="H1427" t="s">
        <v>130</v>
      </c>
      <c r="I1427">
        <v>25</v>
      </c>
    </row>
    <row r="1428" spans="1:9" x14ac:dyDescent="0.25">
      <c r="A1428" s="167">
        <f>+COUNTIF($B$1:B1428,Hoja1!$D$10)</f>
        <v>14</v>
      </c>
      <c r="B1428">
        <v>95001</v>
      </c>
      <c r="C1428">
        <v>2102</v>
      </c>
      <c r="D1428">
        <v>2102</v>
      </c>
      <c r="E1428" t="s">
        <v>154</v>
      </c>
      <c r="F1428" t="s">
        <v>137</v>
      </c>
      <c r="G1428" t="s">
        <v>39</v>
      </c>
      <c r="H1428" t="s">
        <v>130</v>
      </c>
      <c r="I1428">
        <v>1384</v>
      </c>
    </row>
    <row r="1429" spans="1:9" x14ac:dyDescent="0.25">
      <c r="A1429" s="167">
        <f>+COUNTIF($B$1:B1429,Hoja1!$D$10)</f>
        <v>14</v>
      </c>
      <c r="B1429">
        <v>95001</v>
      </c>
      <c r="C1429">
        <v>2104</v>
      </c>
      <c r="D1429">
        <v>2104</v>
      </c>
      <c r="E1429" t="s">
        <v>155</v>
      </c>
      <c r="F1429" t="s">
        <v>137</v>
      </c>
      <c r="G1429" t="s">
        <v>39</v>
      </c>
      <c r="H1429" t="s">
        <v>156</v>
      </c>
      <c r="I1429">
        <v>121</v>
      </c>
    </row>
    <row r="1430" spans="1:9" x14ac:dyDescent="0.25">
      <c r="A1430" s="167">
        <f>+COUNTIF($B$1:B1430,Hoja1!$D$10)</f>
        <v>14</v>
      </c>
      <c r="B1430">
        <v>95001</v>
      </c>
      <c r="C1430">
        <v>2833</v>
      </c>
      <c r="D1430">
        <v>2833</v>
      </c>
      <c r="E1430" t="s">
        <v>171</v>
      </c>
      <c r="F1430" t="s">
        <v>129</v>
      </c>
      <c r="G1430" t="s">
        <v>138</v>
      </c>
      <c r="H1430" t="s">
        <v>156</v>
      </c>
      <c r="I1430">
        <v>42</v>
      </c>
    </row>
    <row r="1431" spans="1:9" x14ac:dyDescent="0.25">
      <c r="A1431" s="167">
        <f>+COUNTIF($B$1:B1431,Hoja1!$D$10)</f>
        <v>14</v>
      </c>
      <c r="B1431">
        <v>95001</v>
      </c>
      <c r="C1431">
        <v>9110</v>
      </c>
      <c r="D1431">
        <v>9110</v>
      </c>
      <c r="E1431" t="s">
        <v>186</v>
      </c>
      <c r="F1431" t="s">
        <v>137</v>
      </c>
      <c r="G1431" t="s">
        <v>39</v>
      </c>
      <c r="H1431" t="s">
        <v>179</v>
      </c>
      <c r="I1431">
        <v>946</v>
      </c>
    </row>
    <row r="1432" spans="1:9" x14ac:dyDescent="0.25">
      <c r="A1432" s="167">
        <f>+COUNTIF($B$1:B1432,Hoja1!$D$10)</f>
        <v>14</v>
      </c>
      <c r="B1432">
        <v>97001</v>
      </c>
      <c r="C1432">
        <v>1209</v>
      </c>
      <c r="D1432">
        <v>1209</v>
      </c>
      <c r="E1432" t="s">
        <v>330</v>
      </c>
      <c r="F1432" t="s">
        <v>242</v>
      </c>
      <c r="G1432" t="s">
        <v>39</v>
      </c>
      <c r="H1432" t="s">
        <v>130</v>
      </c>
      <c r="I1432">
        <v>1</v>
      </c>
    </row>
    <row r="1433" spans="1:9" x14ac:dyDescent="0.25">
      <c r="A1433" s="167">
        <f>+COUNTIF($B$1:B1433,Hoja1!$D$10)</f>
        <v>14</v>
      </c>
      <c r="B1433">
        <v>97001</v>
      </c>
      <c r="C1433">
        <v>2104</v>
      </c>
      <c r="D1433">
        <v>2104</v>
      </c>
      <c r="E1433" t="s">
        <v>155</v>
      </c>
      <c r="F1433" t="s">
        <v>137</v>
      </c>
      <c r="G1433" t="s">
        <v>39</v>
      </c>
      <c r="H1433" t="s">
        <v>156</v>
      </c>
      <c r="I1433">
        <v>35</v>
      </c>
    </row>
    <row r="1434" spans="1:9" x14ac:dyDescent="0.25">
      <c r="A1434" s="167">
        <f>+COUNTIF($B$1:B1434,Hoja1!$D$10)</f>
        <v>14</v>
      </c>
      <c r="B1434">
        <v>97001</v>
      </c>
      <c r="C1434">
        <v>2829</v>
      </c>
      <c r="D1434">
        <v>2829</v>
      </c>
      <c r="E1434" t="s">
        <v>170</v>
      </c>
      <c r="F1434" t="s">
        <v>137</v>
      </c>
      <c r="G1434" t="s">
        <v>138</v>
      </c>
      <c r="H1434" t="s">
        <v>156</v>
      </c>
      <c r="I1434">
        <v>260</v>
      </c>
    </row>
    <row r="1435" spans="1:9" x14ac:dyDescent="0.25">
      <c r="A1435" s="167">
        <f>+COUNTIF($B$1:B1435,Hoja1!$D$10)</f>
        <v>14</v>
      </c>
      <c r="B1435">
        <v>97001</v>
      </c>
      <c r="C1435">
        <v>9110</v>
      </c>
      <c r="D1435">
        <v>9110</v>
      </c>
      <c r="E1435" t="s">
        <v>186</v>
      </c>
      <c r="F1435" t="s">
        <v>137</v>
      </c>
      <c r="G1435" t="s">
        <v>39</v>
      </c>
      <c r="H1435" t="s">
        <v>179</v>
      </c>
      <c r="I1435">
        <v>43</v>
      </c>
    </row>
    <row r="1436" spans="1:9" x14ac:dyDescent="0.25">
      <c r="A1436" s="167">
        <f>+COUNTIF($B$1:B1436,Hoja1!$D$10)</f>
        <v>14</v>
      </c>
      <c r="B1436">
        <v>99001</v>
      </c>
      <c r="C1436">
        <v>2102</v>
      </c>
      <c r="D1436">
        <v>2102</v>
      </c>
      <c r="E1436" t="s">
        <v>154</v>
      </c>
      <c r="F1436" t="s">
        <v>137</v>
      </c>
      <c r="G1436" t="s">
        <v>39</v>
      </c>
      <c r="H1436" t="s">
        <v>130</v>
      </c>
      <c r="I1436">
        <v>604</v>
      </c>
    </row>
    <row r="1437" spans="1:9" x14ac:dyDescent="0.25">
      <c r="A1437" s="167">
        <f>+COUNTIF($B$1:B1437,Hoja1!$D$10)</f>
        <v>14</v>
      </c>
      <c r="B1437">
        <v>99001</v>
      </c>
      <c r="C1437">
        <v>2104</v>
      </c>
      <c r="D1437">
        <v>2104</v>
      </c>
      <c r="E1437" t="s">
        <v>155</v>
      </c>
      <c r="F1437" t="s">
        <v>137</v>
      </c>
      <c r="G1437" t="s">
        <v>39</v>
      </c>
      <c r="H1437" t="s">
        <v>156</v>
      </c>
      <c r="I1437">
        <v>24</v>
      </c>
    </row>
    <row r="1438" spans="1:9" x14ac:dyDescent="0.25">
      <c r="A1438" s="167">
        <f>+COUNTIF($B$1:B1438,Hoja1!$D$10)</f>
        <v>14</v>
      </c>
      <c r="B1438">
        <v>99001</v>
      </c>
      <c r="C1438">
        <v>9110</v>
      </c>
      <c r="D1438">
        <v>9110</v>
      </c>
      <c r="E1438" t="s">
        <v>186</v>
      </c>
      <c r="F1438" t="s">
        <v>137</v>
      </c>
      <c r="G1438" t="s">
        <v>39</v>
      </c>
      <c r="H1438" t="s">
        <v>179</v>
      </c>
      <c r="I1438">
        <v>344</v>
      </c>
    </row>
    <row r="1439" spans="1:9" x14ac:dyDescent="0.25">
      <c r="A1439" s="167">
        <f>+COUNTIF($B$1:B1439,Hoja1!$D$10)</f>
        <v>14</v>
      </c>
      <c r="B1439">
        <v>99524</v>
      </c>
      <c r="C1439">
        <v>2104</v>
      </c>
      <c r="D1439">
        <v>2104</v>
      </c>
      <c r="E1439" t="s">
        <v>155</v>
      </c>
      <c r="F1439" t="s">
        <v>137</v>
      </c>
      <c r="G1439" t="s">
        <v>39</v>
      </c>
      <c r="H1439" t="s">
        <v>156</v>
      </c>
      <c r="I1439">
        <v>25</v>
      </c>
    </row>
    <row r="1440" spans="1:9" x14ac:dyDescent="0.25">
      <c r="A1440" s="167">
        <f>+COUNTIF($B$1:B1440,Hoja1!$D$10)</f>
        <v>14</v>
      </c>
      <c r="B1440">
        <v>99624</v>
      </c>
      <c r="C1440">
        <v>2104</v>
      </c>
      <c r="D1440">
        <v>2104</v>
      </c>
      <c r="E1440" t="s">
        <v>155</v>
      </c>
      <c r="F1440" t="s">
        <v>137</v>
      </c>
      <c r="G1440" t="s">
        <v>39</v>
      </c>
      <c r="H1440" t="s">
        <v>156</v>
      </c>
      <c r="I1440">
        <v>15</v>
      </c>
    </row>
    <row r="1441" spans="1:9" x14ac:dyDescent="0.25">
      <c r="A1441" s="167">
        <f>+COUNTIF($B$1:B1441,Hoja1!$D$10)</f>
        <v>14</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2025-08-07T23:29:41Z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