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B4B12B9-0B3C-4C53-A0F1-C2EB5BAB58E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<sst xmlns="http://schemas.openxmlformats.org/spreadsheetml/2006/main" count="22315" uniqueCount="444">
  <si>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</si>
  <si>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</si>
  <si>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</si>
  <si>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</si>
  <si>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</si>
  <si>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</si>
  <si>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</si>
  <si>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</si>
  <si>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</si>
  <si>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</si>
  <si>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</si>
  <si>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</si>
  <si>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</si>
  <si>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</si>
  <si>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</si>
  <si>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</si>
  <si>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</si>
  <si>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</si>
  <si>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</si>
  <si>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</si>
  <si>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</si>
  <si>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</si>
  <si>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</si>
  <si>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</si>
  <si>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</si>
  <si>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</si>
  <si>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</si>
  <si>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</si>
  <si>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</si>
  <si>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</si>
  <si>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</si>
  <si>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</si>
  <si>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</si>
  <si>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</si>
  <si>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</si>
  <si>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</si>
  <si>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</si>
  <si>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</si>
  <si>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</si>
  <si>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</si>
  <si>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</si>
  <si>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</si>
  <si>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</si>
  <si>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</si>
  <si>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</si>
  <si>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</si>
  <si>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</si>
  <si>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</si>
  <si>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</si>
  <si>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</si>
  <si>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</si>
  <si>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</si>
  <si>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</si>
  <si>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</si>
  <si>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</si>
  <si>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</si>
  <si>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</si>
  <si>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</si>
  <si>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</si>
  <si>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</si>
  <si>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</si>
  <si>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</si>
  <si>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</si>
  <si>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</si>
  <si>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</si>
  <si>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</si>
  <si>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</si>
  <si>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</si>
  <si>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</si>
  <si>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</si>
  <si>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</si>
  <si>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</si>
  <si>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</si>
  <si>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</si>
  <si>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</si>
  <si>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</si>
  <si>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</si>
  <si>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</si>
  <si>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</si>
  <si>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</si>
  <si>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</si>
  <si>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</si>
  <si>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</si>
  <si>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</si>
  <si>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</si>
  <si>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</si>
  <si>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</si>
  <si>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</si>
  <si>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</si>
  <si>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</si>
  <si>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</si>
  <si>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</si>
  <si>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</si>
  <si>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</si>
  <si>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</si>
  <si>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</si>
  <si>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</si>
  <si>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</si>
  <si>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</si>
  <si>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</si>
  <si>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</si>
  <si>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</si>
  <si>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</si>
  <si>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</si>
  <si>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</si>
  <si>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</si>
  <si>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</si>
  <si>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</si>
  <si>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</si>
  <si>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</si>
  <si>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</si>
  <si>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</si>
  <si>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</si>
  <si>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</si>
  <si>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</si>
  <si>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</si>
  <si>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</si>
  <si>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</si>
  <si>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</si>
  <si>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</si>
  <si>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</si>
  <si>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</si>
  <si>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</si>
  <si>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</si>
  <si>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</si>
  <si>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</si>
  <si>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</si>
  <si>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</si>
  <si>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</si>
  <si>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</si>
  <si>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</si>
  <si>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</si>
  <si>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</si>
  <si>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</si>
  <si>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</si>
  <si>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</si>
  <si>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</si>
  <si>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</si>
  <si>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</si>
  <si>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</si>
  <si>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</si>
  <si>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</si>
  <si>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</si>
  <si>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</si>
  <si>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</si>
  <si>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</si>
  <si>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</si>
  <si>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</si>
  <si>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</si>
  <si>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</si>
  <si>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</si>
  <si>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</si>
  <si>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</si>
  <si>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</si>
  <si>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</si>
  <si>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</si>
  <si>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</si>
  <si>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</si>
  <si>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</si>
  <si>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</si>
  <si>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</si>
  <si>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</si>
  <si>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</si>
  <si>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</si>
  <si>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</si>
  <si>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</si>
  <si>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</si>
  <si>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</si>
  <si>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</si>
  <si>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</si>
  <si>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</si>
  <si>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</si>
  <si>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</si>
  <si>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</si>
  <si>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</si>
  <si>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</si>
  <si>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</si>
  <si>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</si>
  <si>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</si>
  <si>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</si>
  <si>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</si>
  <si>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</si>
  <si>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</si>
  <si>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</si>
  <si>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</si>
  <si>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</si>
  <si>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</si>
  <si>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</si>
  <si>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</si>
  <si>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</si>
  <si>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</si>
  <si>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</si>
  <si>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</si>
  <si>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</si>
  <si>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</si>
  <si>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</si>
  <si>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</si>
  <si>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</si>
  <si>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</si>
  <si>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</si>
  <si>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</si>
  <si>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</si>
  <si>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</si>
  <si>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</si>
  <si>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</si>
  <si>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</si>
  <si>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</si>
  <si>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</si>
  <si>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</si>
  <si>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</si>
  <si>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</si>
  <si>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</si>
  <si>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</si>
  <si>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</si>
  <si>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</si>
  <si>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</si>
  <si>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</si>
  <si>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</si>
  <si>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</si>
  <si>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</si>
  <si>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</si>
  <si>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</si>
  <si>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</si>
  <si>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</si>
  <si>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</si>
  <si>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</si>
  <si>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</si>
  <si>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</si>
  <si>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</si>
  <si>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</si>
  <si>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</si>
  <si>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</si>
  <si>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</si>
  <si>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</si>
  <si>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</si>
  <si>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</si>
  <si>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</si>
  <si>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</si>
  <si>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</si>
  <si>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</si>
  <si>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</si>
  <si>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</si>
  <si>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</si>
  <si>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</si>
  <si>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</si>
  <si>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</si>
  <si>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</si>
  <si>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</si>
  <si>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</si>
  <si>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</si>
  <si>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</si>
  <si>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</si>
  <si>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</si>
  <si>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</si>
  <si>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</si>
  <si>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</si>
  <si>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</si>
  <si>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</si>
  <si>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</si>
  <si>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</si>
  <si>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</si>
  <si>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</si>
  <si>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</si>
  <si>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</si>
  <si>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</si>
  <si>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</si>
  <si>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</si>
  <si>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</si>
  <si>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</si>
  <si>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</si>
  <si>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</si>
  <si>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</si>
  <si>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</si>
  <si>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</si>
  <si>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</si>
  <si>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</si>
  <si>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</si>
  <si>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</si>
  <si>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</si>
  <si>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</si>
  <si>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</si>
  <si>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</si>
  <si>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</si>
  <si>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</si>
  <si>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</si>
  <si>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</si>
  <si>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</si>
  <si>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</si>
  <si>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</si>
  <si>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</si>
  <si>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</si>
  <si>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</si>
  <si>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</si>
  <si>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</si>
  <si>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</si>
  <si>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</si>
  <si>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</si>
  <si>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</si>
  <si>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</si>
  <si>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</si>
  <si>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</si>
  <si>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</si>
  <si>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</si>
  <si>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</si>
  <si>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</si>
  <si>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</si>
  <si>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</si>
  <si>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</si>
  <si>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</si>
  <si>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</si>
  <si>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</si>
  <si>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</si>
  <si>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</si>
  <si>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</si>
  <si>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</si>
  <si>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</si>
  <si>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</si>
  <si>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</si>
  <si>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</si>
  <si>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</si>
  <si>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</si>
  <si>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</si>
  <si>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</si>
  <si>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</si>
  <si>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</si>
  <si>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</si>
  <si>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</si>
  <si>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</si>
  <si>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</si>
  <si>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</si>
  <si>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</si>
  <si>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</si>
  <si>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</si>
  <si>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</si>
  <si>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</si>
  <si>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</si>
  <si>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</si>
  <si>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</si>
  <si>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</si>
  <si>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</si>
  <si>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</si>
  <si>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</si>
  <si>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</si>
  <si>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</si>
  <si>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</si>
  <si>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</si>
  <si>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</si>
  <si>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</si>
  <si>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</si>
  <si>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</si>
  <si>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</si>
  <si>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</si>
  <si>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</si>
  <si>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</si>
  <si>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</si>
  <si>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</si>
  <si>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</si>
  <si>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</si>
  <si>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</si>
  <si>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</si>
  <si>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</si>
  <si>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</si>
  <si>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</si>
  <si>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</si>
  <si>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</si>
  <si>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</si>
  <si>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</si>
  <si>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</si>
  <si>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</si>
  <si>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</si>
  <si>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</si>
  <si>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</si>
  <si>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</si>
  <si>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</si>
  <si>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</si>
  <si>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</si>
  <si>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</si>
  <si>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</si>
  <si>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</si>
  <si>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</si>
  <si>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</si>
  <si>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</si>
  <si>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</si>
  <si>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</si>
  <si>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</si>
  <si>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</si>
  <si>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</si>
  <si>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</si>
  <si>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</si>
  <si>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</si>
  <si>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</si>
  <si>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</si>
  <si>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</si>
  <si>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</si>
  <si>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</si>
  <si>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</si>
  <si>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</si>
  <si>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</si>
  <si>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</si>
  <si>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</si>
  <si>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</si>
  <si>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</si>
  <si>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</si>
  <si>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</si>
  <si>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</si>
  <si>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</si>
  <si>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</si>
  <si>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</si>
  <si>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</si>
  <si>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</si>
  <si>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</si>
  <si>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</si>
  <si>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</si>
  <si>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</si>
  <si>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</si>
  <si>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</si>
  <si>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</si>
  <si>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</si>
  <si>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</si>
  <si>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</si>
  <si>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</si>
  <si>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</si>
  <si>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</si>
  <si>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</si>
  <si>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</si>
  <si>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</si>
  <si>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</si>
  <si>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</si>
  <si>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</si>
  <si>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</si>
  <si>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</si>
  <si>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</si>
  <si>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</si>
  <si>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</si>
  <si>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</si>
  <si>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</si>
  <si>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</si>
  <si>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</si>
  <si>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</si>
  <si>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</si>
  <si>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</si>
  <si>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</si>
  <si>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ACANDÍ</t>
  </si>
  <si>
    <t>CHOCÓ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</si>
</sst>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ACANDÍ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27</v>
      </c>
      <c r="C10" s="138" t="s">
        <v>443</v>
      </c>
      <c r="D10" s="138">
        <v>27006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27</v>
      </c>
      <c r="B12" s="140"/>
      <c r="C12" s="139" t="str">
        <f>+C10</f>
        <v>CHOCÓ</v>
      </c>
      <c r="D12" s="141"/>
      <c r="E12" s="139">
        <f>+D10</f>
        <v>27006</v>
      </c>
      <c r="F12" s="141"/>
      <c r="G12" s="139" t="str">
        <f>+A10</f>
        <v>ACANDÍ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ACANDÍ</v>
      </c>
      <c r="H17" s="209" t="str">
        <f>+C12</f>
        <v>CHOCÓ</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26</v>
      </c>
      <c r="H20" s="4">
        <f>+SUM(H21:H22)</f>
        <v>18984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26</v>
      </c>
      <c r="H21" s="7">
        <v>18438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546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1.8624641833810889E-2</v>
      </c>
      <c r="H23" s="13">
        <f>+M31</f>
        <v>0.31428230521417494</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0.377</v>
      </c>
      <c r="H24" s="16">
        <f>+N40</f>
        <v>0.42140413748167455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8.4104289318755253E-4</v>
      </c>
      <c r="E30" s="24">
        <v>0</v>
      </c>
      <c r="F30" s="24">
        <v>1.4014839241549877E-2</v>
      </c>
      <c r="G30" s="24">
        <v>0</v>
      </c>
      <c r="H30" s="25">
        <v>8.1103000811030002E-3</v>
      </c>
      <c r="I30" s="25">
        <v>1.6228748068006182E-2</v>
      </c>
      <c r="J30" s="26">
        <v>0</v>
      </c>
      <c r="K30" s="26">
        <v>0</v>
      </c>
      <c r="L30" s="26">
        <v>0</v>
      </c>
      <c r="M30" s="27">
        <v>1.8624641833810889E-2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0.26974231088944306</v>
      </c>
      <c r="D31" s="29">
        <v>0.26684280052840159</v>
      </c>
      <c r="E31" s="29">
        <v>0.24687780589339645</v>
      </c>
      <c r="F31" s="29">
        <v>0.26110274178969567</v>
      </c>
      <c r="G31" s="29">
        <v>0.25071864540263833</v>
      </c>
      <c r="H31" s="30">
        <v>0.27639300447388299</v>
      </c>
      <c r="I31" s="30">
        <v>0.25592863475177308</v>
      </c>
      <c r="J31" s="31">
        <v>0.30129762611810018</v>
      </c>
      <c r="K31" s="31">
        <v>0.30832379106844005</v>
      </c>
      <c r="L31" s="31">
        <v>0.31375229262553206</v>
      </c>
      <c r="M31" s="32">
        <v>0.31428230521417494</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85</v>
      </c>
      <c r="D39" s="39">
        <v>20</v>
      </c>
      <c r="E39" s="40">
        <v>0.23529411764705882</v>
      </c>
      <c r="F39" s="38">
        <v>89</v>
      </c>
      <c r="G39" s="39">
        <v>26</v>
      </c>
      <c r="H39" s="40">
        <v>0.29213483146067415</v>
      </c>
      <c r="I39" s="38">
        <v>110</v>
      </c>
      <c r="J39" s="39">
        <v>25</v>
      </c>
      <c r="K39" s="40">
        <v>0.22727272727272727</v>
      </c>
      <c r="L39" s="41">
        <v>114</v>
      </c>
      <c r="M39" s="42">
        <v>43</v>
      </c>
      <c r="N39" s="43">
        <v>0.377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4825</v>
      </c>
      <c r="D40" s="45">
        <v>1871</v>
      </c>
      <c r="E40" s="46">
        <v>0.38777202072538858</v>
      </c>
      <c r="F40" s="44">
        <v>5267</v>
      </c>
      <c r="G40" s="45">
        <v>2062</v>
      </c>
      <c r="H40" s="46">
        <v>0.39149420922726408</v>
      </c>
      <c r="I40" s="44">
        <v>5312</v>
      </c>
      <c r="J40" s="45">
        <v>2192</v>
      </c>
      <c r="K40" s="46">
        <v>0.41265060240963858</v>
      </c>
      <c r="L40" s="47">
        <v>6139</v>
      </c>
      <c r="M40" s="45">
        <v>2587</v>
      </c>
      <c r="N40" s="46">
        <v>0.42140413748167455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17</v>
      </c>
      <c r="G46" s="60">
        <v>0</v>
      </c>
      <c r="H46" s="61">
        <v>9</v>
      </c>
      <c r="I46" s="61">
        <v>21</v>
      </c>
      <c r="J46" s="62">
        <v>0</v>
      </c>
      <c r="K46" s="62">
        <v>0</v>
      </c>
      <c r="L46" s="62">
        <v>0</v>
      </c>
      <c r="M46" s="63">
        <v>26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17</v>
      </c>
      <c r="G48" s="68">
        <f t="shared" si="0"/>
        <v>0</v>
      </c>
      <c r="H48" s="69">
        <f t="shared" si="0"/>
        <v>10</v>
      </c>
      <c r="I48" s="69">
        <f t="shared" si="0"/>
        <v>21</v>
      </c>
      <c r="J48" s="70">
        <f t="shared" si="0"/>
        <v>0</v>
      </c>
      <c r="K48" s="70">
        <f t="shared" si="0"/>
        <v>0</v>
      </c>
      <c r="L48" s="70">
        <f t="shared" si="0"/>
        <v>0</v>
      </c>
      <c r="M48" s="71">
        <f>+SUM(M46:M47)</f>
        <v>26</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17</v>
      </c>
      <c r="G53" s="60">
        <v>0</v>
      </c>
      <c r="H53" s="61">
        <v>10</v>
      </c>
      <c r="I53" s="61">
        <v>21</v>
      </c>
      <c r="J53" s="62">
        <v>0</v>
      </c>
      <c r="K53" s="62">
        <v>0</v>
      </c>
      <c r="L53" s="62">
        <v>0</v>
      </c>
      <c r="M53" s="63">
        <v>26</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17</v>
      </c>
      <c r="G55" s="68">
        <f t="shared" si="1"/>
        <v>0</v>
      </c>
      <c r="H55" s="69">
        <f t="shared" si="1"/>
        <v>10</v>
      </c>
      <c r="I55" s="69">
        <f t="shared" si="1"/>
        <v>21</v>
      </c>
      <c r="J55" s="70">
        <f t="shared" si="1"/>
        <v>0</v>
      </c>
      <c r="K55" s="70">
        <f t="shared" si="1"/>
        <v>0</v>
      </c>
      <c r="L55" s="70">
        <f t="shared" si="1"/>
        <v>0</v>
      </c>
      <c r="M55" s="71">
        <f t="shared" si="1"/>
        <v>26</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17</v>
      </c>
      <c r="G62" s="77">
        <v>0</v>
      </c>
      <c r="H62" s="78">
        <v>9</v>
      </c>
      <c r="I62" s="78">
        <v>21</v>
      </c>
      <c r="J62" s="79">
        <v>0</v>
      </c>
      <c r="K62" s="65">
        <v>0</v>
      </c>
      <c r="L62" s="65">
        <v>0</v>
      </c>
      <c r="M62" s="66">
        <v>26</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17</v>
      </c>
      <c r="G66" s="81">
        <f t="shared" si="2"/>
        <v>0</v>
      </c>
      <c r="H66" s="82">
        <f t="shared" si="2"/>
        <v>10</v>
      </c>
      <c r="I66" s="82">
        <f t="shared" si="2"/>
        <v>21</v>
      </c>
      <c r="J66" s="83">
        <f t="shared" si="2"/>
        <v>0</v>
      </c>
      <c r="K66" s="70">
        <f t="shared" si="2"/>
        <v>0</v>
      </c>
      <c r="L66" s="70">
        <f t="shared" si="2"/>
        <v>0</v>
      </c>
      <c r="M66" s="71">
        <f t="shared" si="2"/>
        <v>26</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17</v>
      </c>
      <c r="G73" s="77">
        <v>0</v>
      </c>
      <c r="H73" s="78">
        <v>9</v>
      </c>
      <c r="I73" s="78">
        <v>8</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1</v>
      </c>
      <c r="I76" s="78">
        <v>13</v>
      </c>
      <c r="J76" s="79">
        <v>0</v>
      </c>
      <c r="K76" s="65">
        <v>0</v>
      </c>
      <c r="L76" s="65">
        <v>0</v>
      </c>
      <c r="M76" s="66">
        <v>26</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17</v>
      </c>
      <c r="G80" s="81">
        <f t="shared" si="3"/>
        <v>0</v>
      </c>
      <c r="H80" s="82">
        <f t="shared" si="3"/>
        <v>10</v>
      </c>
      <c r="I80" s="82">
        <f t="shared" si="3"/>
        <v>21</v>
      </c>
      <c r="J80" s="83">
        <f t="shared" si="3"/>
        <v>0</v>
      </c>
      <c r="K80" s="70">
        <f t="shared" si="3"/>
        <v>0</v>
      </c>
      <c r="L80" s="70">
        <f t="shared" si="3"/>
        <v>0</v>
      </c>
      <c r="M80" s="71">
        <f t="shared" si="3"/>
        <v>26</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9</v>
      </c>
      <c r="F86" s="79">
        <v>8</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13</v>
      </c>
      <c r="G89" s="79">
        <v>0</v>
      </c>
      <c r="H89" s="65">
        <v>0</v>
      </c>
      <c r="I89" s="65">
        <v>0</v>
      </c>
      <c r="J89" s="66">
        <v>26</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10</v>
      </c>
      <c r="F96" s="83">
        <f t="shared" si="4"/>
        <v>21</v>
      </c>
      <c r="G96" s="83">
        <f t="shared" si="4"/>
        <v>0</v>
      </c>
      <c r="H96" s="70">
        <f t="shared" si="4"/>
        <v>0</v>
      </c>
      <c r="I96" s="70">
        <f t="shared" si="4"/>
        <v>0</v>
      </c>
      <c r="J96" s="71">
        <f t="shared" si="4"/>
        <v>26</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17</v>
      </c>
      <c r="G102" s="102">
        <v>0</v>
      </c>
      <c r="H102" s="103">
        <v>9</v>
      </c>
      <c r="I102" s="103">
        <v>21</v>
      </c>
      <c r="J102" s="103">
        <v>0</v>
      </c>
      <c r="K102" s="97">
        <v>0</v>
      </c>
      <c r="L102" s="97">
        <v>0</v>
      </c>
      <c r="M102" s="98">
        <v>26</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1</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17</v>
      </c>
      <c r="G107" s="81">
        <f t="shared" si="5"/>
        <v>0</v>
      </c>
      <c r="H107" s="82">
        <f t="shared" si="5"/>
        <v>10</v>
      </c>
      <c r="I107" s="82">
        <f t="shared" si="5"/>
        <v>21</v>
      </c>
      <c r="J107" s="82">
        <f t="shared" si="5"/>
        <v>0</v>
      </c>
      <c r="K107" s="70">
        <f t="shared" si="5"/>
        <v>0</v>
      </c>
      <c r="L107" s="70">
        <f t="shared" si="5"/>
        <v>0</v>
      </c>
      <c r="M107" s="71">
        <f t="shared" si="5"/>
        <v>26</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8</v>
      </c>
      <c r="G113" s="108">
        <v>0</v>
      </c>
      <c r="H113" s="109">
        <v>5</v>
      </c>
      <c r="I113" s="109">
        <v>9</v>
      </c>
      <c r="J113" s="97">
        <v>0</v>
      </c>
      <c r="K113" s="97">
        <v>0</v>
      </c>
      <c r="L113" s="97">
        <v>0</v>
      </c>
      <c r="M113" s="98">
        <v>9</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9</v>
      </c>
      <c r="G114" s="77">
        <v>0</v>
      </c>
      <c r="H114" s="78">
        <v>5</v>
      </c>
      <c r="I114" s="78">
        <v>12</v>
      </c>
      <c r="J114" s="78">
        <v>0</v>
      </c>
      <c r="K114" s="65">
        <v>0</v>
      </c>
      <c r="L114" s="65">
        <v>0</v>
      </c>
      <c r="M114" s="66">
        <v>17</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17</v>
      </c>
      <c r="G116" s="81">
        <f t="shared" si="6"/>
        <v>0</v>
      </c>
      <c r="H116" s="82">
        <f t="shared" si="6"/>
        <v>10</v>
      </c>
      <c r="I116" s="82">
        <f t="shared" si="6"/>
        <v>21</v>
      </c>
      <c r="J116" s="82">
        <f t="shared" si="6"/>
        <v>0</v>
      </c>
      <c r="K116" s="70">
        <f t="shared" si="6"/>
        <v>0</v>
      </c>
      <c r="L116" s="70">
        <f t="shared" si="6"/>
        <v>0</v>
      </c>
      <c r="M116" s="71">
        <f t="shared" si="6"/>
        <v>26</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26</v>
      </c>
      <c r="D123" s="115">
        <v>0</v>
      </c>
      <c r="E123" s="116">
        <f t="shared" si="8"/>
        <v>0</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26</v>
      </c>
      <c r="D127" s="118">
        <f>+SUM(D121:D126)</f>
        <v>0</v>
      </c>
      <c r="E127" s="119">
        <f t="shared" ref="E127" si="9">+IF(C127=0,"",(D127/C127))</f>
        <v>0</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1</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1</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5</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5</v>
      </c>
      <c r="E150" s="81">
        <f t="shared" si="12"/>
        <v>1</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1118</v>
      </c>
      <c r="C155" s="130">
        <f>+IFERROR((VLOOKUP(A155,Hoja2!$A$2:$I$1444,4,FALSE)),"")</f>
        <v>1118</v>
      </c>
      <c r="D155" s="169" t="str">
        <f>+IFERROR((VLOOKUP(A155,Hoja2!$A$2:$I$1444,5,FALSE)),"")</f>
        <v>UNIVERSIDAD TECNOLOGICA DEL CHOCO-DIEGO LUIS CORDOBA</v>
      </c>
      <c r="E155" s="169"/>
      <c r="F155" s="169"/>
      <c r="G155" s="170"/>
      <c r="H155" s="130" t="str">
        <f>+IFERROR((VLOOKUP(A155,Hoja2!$A$2:$I$1444,6,FALSE)),"")</f>
        <v>Chocó</v>
      </c>
      <c r="I155" s="130" t="str">
        <f>+IFERROR((VLOOKUP(A155,Hoja2!$A$2:$I$1444,7,FALSE)),"")</f>
        <v>Oficial</v>
      </c>
      <c r="J155" s="249" t="str">
        <f>+IFERROR((VLOOKUP(A155,Hoja2!$A$2:$I$1444,8,FALSE)),"")</f>
        <v>Universidad</v>
      </c>
      <c r="K155" s="250"/>
      <c r="L155" s="131">
        <f>+IFERROR((VLOOKUP(A155,Hoja2!$A$2:$I$1444,9,FALSE)),"")</f>
        <v>26</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26</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8EV0OGd2FVN5FH361F24+N84KyJ3ZPLg6e1iMwRdHfh65cbUpCqfrugIuIsjbGf+xoRAjvdCdDpLbzNQE+/gyg==" saltValue="yJvkFBWnH5ul5/8ug0FnO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2025-08-07T23:22:12Z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