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E188494-3927-4485-8847-53E72867D98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<sst xmlns="http://schemas.openxmlformats.org/spreadsheetml/2006/main" count="22315" uniqueCount="444">
  <si>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</si>
  <si>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</si>
  <si>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</si>
  <si>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</si>
  <si>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</si>
  <si>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</si>
  <si>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</si>
  <si>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</si>
  <si>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</si>
  <si>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</si>
  <si>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</si>
  <si>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</si>
  <si>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</si>
  <si>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</si>
  <si>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</si>
  <si>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</si>
  <si>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</si>
  <si>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</si>
  <si>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</si>
  <si>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</si>
  <si>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</si>
  <si>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</si>
  <si>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</si>
  <si>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</si>
  <si>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</si>
  <si>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</si>
  <si>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</si>
  <si>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</si>
  <si>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</si>
  <si>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</si>
  <si>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</si>
  <si>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</si>
  <si>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</si>
  <si>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</si>
  <si>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</si>
  <si>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</si>
  <si>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</si>
  <si>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</si>
  <si>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</si>
  <si>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</si>
  <si>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</si>
  <si>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</si>
  <si>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</si>
  <si>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</si>
  <si>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</si>
  <si>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</si>
  <si>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</si>
  <si>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</si>
  <si>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</si>
  <si>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</si>
  <si>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</si>
  <si>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</si>
  <si>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</si>
  <si>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</si>
  <si>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</si>
  <si>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</si>
  <si>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</si>
  <si>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</si>
  <si>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</si>
  <si>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</si>
  <si>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</si>
  <si>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</si>
  <si>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</si>
  <si>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</si>
  <si>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</si>
  <si>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</si>
  <si>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</si>
  <si>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</si>
  <si>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</si>
  <si>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</si>
  <si>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</si>
  <si>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</si>
  <si>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</si>
  <si>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</si>
  <si>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</si>
  <si>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</si>
  <si>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</si>
  <si>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</si>
  <si>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</si>
  <si>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</si>
  <si>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</si>
  <si>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</si>
  <si>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</si>
  <si>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</si>
  <si>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</si>
  <si>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</si>
  <si>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</si>
  <si>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</si>
  <si>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</si>
  <si>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</si>
  <si>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</si>
  <si>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</si>
  <si>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</si>
  <si>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</si>
  <si>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</si>
  <si>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</si>
  <si>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</si>
  <si>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</si>
  <si>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</si>
  <si>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</si>
  <si>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</si>
  <si>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</si>
  <si>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</si>
  <si>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</si>
  <si>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</si>
  <si>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</si>
  <si>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</si>
  <si>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</si>
  <si>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</si>
  <si>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</si>
  <si>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</si>
  <si>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</si>
  <si>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</si>
  <si>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</si>
  <si>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</si>
  <si>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</si>
  <si>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</si>
  <si>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</si>
  <si>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</si>
  <si>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</si>
  <si>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</si>
  <si>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</si>
  <si>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</si>
  <si>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</si>
  <si>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</si>
  <si>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</si>
  <si>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</si>
  <si>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</si>
  <si>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</si>
  <si>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</si>
  <si>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</si>
  <si>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</si>
  <si>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</si>
  <si>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</si>
  <si>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</si>
  <si>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</si>
  <si>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</si>
  <si>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</si>
  <si>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</si>
  <si>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</si>
  <si>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</si>
  <si>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</si>
  <si>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</si>
  <si>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</si>
  <si>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</si>
  <si>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</si>
  <si>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</si>
  <si>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</si>
  <si>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</si>
  <si>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</si>
  <si>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</si>
  <si>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</si>
  <si>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</si>
  <si>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</si>
  <si>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</si>
  <si>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</si>
  <si>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</si>
  <si>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</si>
  <si>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</si>
  <si>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</si>
  <si>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</si>
  <si>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</si>
  <si>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</si>
  <si>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</si>
  <si>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</si>
  <si>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</si>
  <si>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</si>
  <si>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</si>
  <si>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</si>
  <si>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</si>
  <si>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</si>
  <si>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</si>
  <si>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</si>
  <si>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</si>
  <si>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</si>
  <si>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</si>
  <si>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</si>
  <si>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</si>
  <si>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</si>
  <si>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</si>
  <si>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</si>
  <si>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</si>
  <si>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</si>
  <si>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</si>
  <si>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</si>
  <si>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</si>
  <si>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</si>
  <si>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</si>
  <si>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</si>
  <si>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</si>
  <si>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</si>
  <si>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</si>
  <si>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</si>
  <si>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</si>
  <si>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</si>
  <si>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</si>
  <si>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</si>
  <si>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</si>
  <si>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</si>
  <si>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</si>
  <si>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</si>
  <si>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</si>
  <si>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</si>
  <si>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</si>
  <si>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</si>
  <si>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</si>
  <si>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</si>
  <si>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</si>
  <si>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</si>
  <si>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</si>
  <si>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</si>
  <si>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</si>
  <si>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</si>
  <si>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</si>
  <si>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</si>
  <si>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</si>
  <si>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</si>
  <si>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</si>
  <si>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</si>
  <si>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</si>
  <si>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</si>
  <si>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</si>
  <si>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</si>
  <si>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</si>
  <si>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</si>
  <si>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</si>
  <si>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</si>
  <si>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</si>
  <si>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</si>
  <si>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</si>
  <si>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</si>
  <si>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</si>
  <si>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</si>
  <si>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</si>
  <si>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</si>
  <si>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</si>
  <si>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</si>
  <si>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</si>
  <si>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</si>
  <si>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</si>
  <si>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</si>
  <si>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</si>
  <si>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</si>
  <si>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</si>
  <si>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</si>
  <si>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</si>
  <si>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</si>
  <si>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</si>
  <si>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</si>
  <si>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</si>
  <si>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</si>
  <si>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</si>
  <si>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</si>
  <si>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</si>
  <si>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</si>
  <si>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</si>
  <si>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</si>
  <si>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</si>
  <si>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</si>
  <si>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</si>
  <si>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</si>
  <si>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</si>
  <si>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</si>
  <si>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</si>
  <si>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</si>
  <si>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</si>
  <si>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</si>
  <si>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</si>
  <si>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</si>
  <si>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</si>
  <si>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</si>
  <si>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</si>
  <si>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</si>
  <si>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</si>
  <si>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</si>
  <si>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</si>
  <si>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</si>
  <si>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</si>
  <si>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</si>
  <si>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</si>
  <si>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</si>
  <si>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</si>
  <si>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</si>
  <si>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</si>
  <si>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</si>
  <si>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</si>
  <si>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</si>
  <si>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</si>
  <si>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</si>
  <si>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</si>
  <si>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</si>
  <si>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</si>
  <si>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</si>
  <si>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</si>
  <si>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</si>
  <si>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</si>
  <si>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</si>
  <si>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</si>
  <si>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</si>
  <si>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</si>
  <si>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</si>
  <si>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</si>
  <si>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</si>
  <si>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</si>
  <si>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</si>
  <si>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</si>
  <si>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</si>
  <si>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</si>
  <si>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</si>
  <si>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</si>
  <si>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</si>
  <si>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</si>
  <si>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</si>
  <si>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</si>
  <si>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</si>
  <si>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</si>
  <si>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</si>
  <si>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</si>
  <si>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</si>
  <si>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</si>
  <si>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</si>
  <si>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</si>
  <si>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</si>
  <si>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</si>
  <si>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</si>
  <si>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</si>
  <si>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</si>
  <si>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</si>
  <si>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</si>
  <si>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</si>
  <si>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</si>
  <si>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</si>
  <si>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</si>
  <si>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</si>
  <si>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</si>
  <si>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</si>
  <si>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</si>
  <si>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</si>
  <si>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</si>
  <si>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</si>
  <si>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</si>
  <si>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</si>
  <si>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</si>
  <si>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</si>
  <si>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</si>
  <si>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</si>
  <si>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</si>
  <si>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</si>
  <si>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</si>
  <si>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</si>
  <si>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</si>
  <si>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</si>
  <si>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</si>
  <si>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</si>
  <si>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</si>
  <si>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</si>
  <si>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</si>
  <si>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</si>
  <si>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</si>
  <si>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</si>
  <si>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</si>
  <si>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</si>
  <si>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</si>
  <si>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</si>
  <si>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</si>
  <si>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</si>
  <si>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</si>
  <si>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</si>
  <si>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</si>
  <si>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</si>
  <si>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</si>
  <si>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</si>
  <si>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</si>
  <si>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</si>
  <si>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</si>
  <si>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</si>
  <si>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</si>
  <si>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</si>
  <si>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</si>
  <si>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</si>
  <si>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</si>
  <si>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</si>
  <si>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</si>
  <si>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</si>
  <si>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</si>
  <si>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</si>
  <si>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</si>
  <si>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</si>
  <si>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</si>
  <si>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</si>
  <si>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</si>
  <si>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</si>
  <si>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</si>
  <si>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</si>
  <si>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</si>
  <si>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</si>
  <si>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</si>
  <si>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</si>
  <si>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</si>
  <si>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</si>
  <si>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</si>
  <si>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</si>
  <si>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</si>
  <si>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</si>
  <si>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</si>
  <si>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</si>
  <si>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</si>
  <si>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</si>
  <si>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</si>
  <si>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</si>
  <si>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</si>
  <si>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</si>
  <si>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</si>
  <si>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</si>
  <si>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</si>
  <si>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</si>
  <si>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</si>
  <si>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</si>
  <si>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</si>
  <si>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</si>
  <si>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</si>
  <si>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</si>
  <si>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</si>
  <si>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</si>
  <si>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</si>
  <si>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</si>
  <si>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</si>
  <si>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</si>
  <si>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</si>
  <si>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</si>
  <si>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</si>
  <si>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</si>
  <si>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</si>
  <si>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</si>
  <si>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</si>
  <si>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</si>
  <si>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</si>
  <si>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</si>
  <si>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</si>
  <si>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</si>
  <si>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</si>
  <si>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</si>
  <si>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TRUJILLO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</si>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</sst>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TRUJILLO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76828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76828</v>
      </c>
      <c r="F12" s="141"/>
      <c r="G12" s="139" t="str">
        <f>+A10</f>
        <v>TRUJILLO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TRUJILLO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25</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25</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1.656726308813784E-2</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1.4127764127764128E-2</v>
      </c>
      <c r="D30" s="24">
        <v>1.8656716417910447E-3</v>
      </c>
      <c r="E30" s="24">
        <v>0</v>
      </c>
      <c r="F30" s="24">
        <v>0</v>
      </c>
      <c r="G30" s="24">
        <v>0</v>
      </c>
      <c r="H30" s="25">
        <v>1.5614834092387769E-2</v>
      </c>
      <c r="I30" s="25">
        <v>3.3333333333333333E-2</v>
      </c>
      <c r="J30" s="26">
        <v>4.9709489993544222E-2</v>
      </c>
      <c r="K30" s="26">
        <v>4.2207792207792208E-2</v>
      </c>
      <c r="L30" s="26">
        <v>1.7049180327868854E-2</v>
      </c>
      <c r="M30" s="27">
        <v>1.656726308813784E-2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210</v>
      </c>
      <c r="D39" s="39">
        <v>56</v>
      </c>
      <c r="E39" s="40">
        <v>0.26666666666666666</v>
      </c>
      <c r="F39" s="38">
        <v>205</v>
      </c>
      <c r="G39" s="39">
        <v>59</v>
      </c>
      <c r="H39" s="40">
        <v>0.28780487804878047</v>
      </c>
      <c r="I39" s="38">
        <v>199</v>
      </c>
      <c r="J39" s="39">
        <v>52</v>
      </c>
      <c r="K39" s="40">
        <v>0.2613065326633166</v>
      </c>
      <c r="L39" s="41">
        <v>169</v>
      </c>
      <c r="M39" s="42">
        <v>54</v>
      </c>
      <c r="N39" s="43">
        <v>0.32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23</v>
      </c>
      <c r="D46" s="60">
        <v>0</v>
      </c>
      <c r="E46" s="60">
        <v>0</v>
      </c>
      <c r="F46" s="60">
        <v>0</v>
      </c>
      <c r="G46" s="60">
        <v>0</v>
      </c>
      <c r="H46" s="61">
        <v>24</v>
      </c>
      <c r="I46" s="61">
        <v>52</v>
      </c>
      <c r="J46" s="62">
        <v>77</v>
      </c>
      <c r="K46" s="62">
        <v>65</v>
      </c>
      <c r="L46" s="62">
        <v>26</v>
      </c>
      <c r="M46" s="63">
        <v>25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23</v>
      </c>
      <c r="D48" s="68">
        <f t="shared" ref="D48:L48" si="0">+SUM(D46:D47)</f>
        <v>3</v>
      </c>
      <c r="E48" s="68">
        <f t="shared" si="0"/>
        <v>0</v>
      </c>
      <c r="F48" s="68">
        <f t="shared" si="0"/>
        <v>0</v>
      </c>
      <c r="G48" s="68">
        <f t="shared" si="0"/>
        <v>0</v>
      </c>
      <c r="H48" s="69">
        <f t="shared" si="0"/>
        <v>24</v>
      </c>
      <c r="I48" s="69">
        <f t="shared" si="0"/>
        <v>52</v>
      </c>
      <c r="J48" s="70">
        <f t="shared" si="0"/>
        <v>77</v>
      </c>
      <c r="K48" s="70">
        <f t="shared" si="0"/>
        <v>65</v>
      </c>
      <c r="L48" s="70">
        <f t="shared" si="0"/>
        <v>26</v>
      </c>
      <c r="M48" s="71">
        <f>+SUM(M46:M47)</f>
        <v>25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23</v>
      </c>
      <c r="D53" s="60">
        <v>3</v>
      </c>
      <c r="E53" s="60">
        <v>0</v>
      </c>
      <c r="F53" s="60">
        <v>0</v>
      </c>
      <c r="G53" s="60">
        <v>0</v>
      </c>
      <c r="H53" s="61">
        <v>24</v>
      </c>
      <c r="I53" s="61">
        <v>52</v>
      </c>
      <c r="J53" s="62">
        <v>77</v>
      </c>
      <c r="K53" s="62">
        <v>65</v>
      </c>
      <c r="L53" s="62">
        <v>26</v>
      </c>
      <c r="M53" s="63">
        <v>25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23</v>
      </c>
      <c r="D55" s="68">
        <f t="shared" ref="D55:M55" si="1">+SUM(D53:D54)</f>
        <v>3</v>
      </c>
      <c r="E55" s="68">
        <f t="shared" si="1"/>
        <v>0</v>
      </c>
      <c r="F55" s="68">
        <f t="shared" si="1"/>
        <v>0</v>
      </c>
      <c r="G55" s="68">
        <f t="shared" si="1"/>
        <v>0</v>
      </c>
      <c r="H55" s="69">
        <f t="shared" si="1"/>
        <v>24</v>
      </c>
      <c r="I55" s="69">
        <f t="shared" si="1"/>
        <v>52</v>
      </c>
      <c r="J55" s="70">
        <f t="shared" si="1"/>
        <v>77</v>
      </c>
      <c r="K55" s="70">
        <f t="shared" si="1"/>
        <v>65</v>
      </c>
      <c r="L55" s="70">
        <f t="shared" si="1"/>
        <v>26</v>
      </c>
      <c r="M55" s="71">
        <f t="shared" si="1"/>
        <v>25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23</v>
      </c>
      <c r="D61" s="77">
        <v>1</v>
      </c>
      <c r="E61" s="77">
        <v>0</v>
      </c>
      <c r="F61" s="77">
        <v>0</v>
      </c>
      <c r="G61" s="77">
        <v>0</v>
      </c>
      <c r="H61" s="78">
        <v>24</v>
      </c>
      <c r="I61" s="78">
        <v>52</v>
      </c>
      <c r="J61" s="79">
        <v>77</v>
      </c>
      <c r="K61" s="65">
        <v>65</v>
      </c>
      <c r="L61" s="65">
        <v>26</v>
      </c>
      <c r="M61" s="66">
        <v>25</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23</v>
      </c>
      <c r="D66" s="81">
        <f t="shared" ref="D66:M66" si="2">+SUM(D60:D65)</f>
        <v>3</v>
      </c>
      <c r="E66" s="81">
        <f t="shared" si="2"/>
        <v>0</v>
      </c>
      <c r="F66" s="81">
        <f t="shared" si="2"/>
        <v>0</v>
      </c>
      <c r="G66" s="81">
        <f t="shared" si="2"/>
        <v>0</v>
      </c>
      <c r="H66" s="82">
        <f t="shared" si="2"/>
        <v>24</v>
      </c>
      <c r="I66" s="82">
        <f t="shared" si="2"/>
        <v>52</v>
      </c>
      <c r="J66" s="83">
        <f t="shared" si="2"/>
        <v>77</v>
      </c>
      <c r="K66" s="70">
        <f t="shared" si="2"/>
        <v>65</v>
      </c>
      <c r="L66" s="70">
        <f t="shared" si="2"/>
        <v>26</v>
      </c>
      <c r="M66" s="71">
        <f t="shared" si="2"/>
        <v>25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24</v>
      </c>
      <c r="I71" s="74">
        <v>52</v>
      </c>
      <c r="J71" s="75">
        <v>77</v>
      </c>
      <c r="K71" s="62">
        <v>65</v>
      </c>
      <c r="L71" s="62">
        <v>26</v>
      </c>
      <c r="M71" s="63">
        <v>25</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23</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23</v>
      </c>
      <c r="D80" s="81">
        <f t="shared" ref="D80:M80" si="3">+SUM(D71:D79)</f>
        <v>3</v>
      </c>
      <c r="E80" s="81">
        <f t="shared" si="3"/>
        <v>0</v>
      </c>
      <c r="F80" s="81">
        <f t="shared" si="3"/>
        <v>0</v>
      </c>
      <c r="G80" s="81">
        <f t="shared" si="3"/>
        <v>0</v>
      </c>
      <c r="H80" s="82">
        <f t="shared" si="3"/>
        <v>24</v>
      </c>
      <c r="I80" s="82">
        <f t="shared" si="3"/>
        <v>52</v>
      </c>
      <c r="J80" s="83">
        <f t="shared" si="3"/>
        <v>77</v>
      </c>
      <c r="K80" s="70">
        <f t="shared" si="3"/>
        <v>65</v>
      </c>
      <c r="L80" s="70">
        <f t="shared" si="3"/>
        <v>26</v>
      </c>
      <c r="M80" s="71">
        <f t="shared" si="3"/>
        <v>25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24</v>
      </c>
      <c r="F93" s="79">
        <v>52</v>
      </c>
      <c r="G93" s="79">
        <v>77</v>
      </c>
      <c r="H93" s="65">
        <v>65</v>
      </c>
      <c r="I93" s="65">
        <v>26</v>
      </c>
      <c r="J93" s="66">
        <v>25</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24</v>
      </c>
      <c r="F96" s="83">
        <f t="shared" si="4"/>
        <v>52</v>
      </c>
      <c r="G96" s="83">
        <f t="shared" si="4"/>
        <v>77</v>
      </c>
      <c r="H96" s="70">
        <f t="shared" si="4"/>
        <v>65</v>
      </c>
      <c r="I96" s="70">
        <f t="shared" si="4"/>
        <v>26</v>
      </c>
      <c r="J96" s="71">
        <f t="shared" si="4"/>
        <v>25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23</v>
      </c>
      <c r="D102" s="102">
        <v>0</v>
      </c>
      <c r="E102" s="102">
        <v>0</v>
      </c>
      <c r="F102" s="102">
        <v>0</v>
      </c>
      <c r="G102" s="102">
        <v>0</v>
      </c>
      <c r="H102" s="103">
        <v>24</v>
      </c>
      <c r="I102" s="103">
        <v>52</v>
      </c>
      <c r="J102" s="103">
        <v>77</v>
      </c>
      <c r="K102" s="97">
        <v>65</v>
      </c>
      <c r="L102" s="97">
        <v>26</v>
      </c>
      <c r="M102" s="98">
        <v>25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23</v>
      </c>
      <c r="D107" s="81">
        <f t="shared" ref="D107:M107" si="5">+SUM(D102:D106)</f>
        <v>3</v>
      </c>
      <c r="E107" s="81">
        <f t="shared" si="5"/>
        <v>0</v>
      </c>
      <c r="F107" s="81">
        <f t="shared" si="5"/>
        <v>0</v>
      </c>
      <c r="G107" s="81">
        <f t="shared" si="5"/>
        <v>0</v>
      </c>
      <c r="H107" s="82">
        <f t="shared" si="5"/>
        <v>24</v>
      </c>
      <c r="I107" s="82">
        <f t="shared" si="5"/>
        <v>52</v>
      </c>
      <c r="J107" s="82">
        <f t="shared" si="5"/>
        <v>77</v>
      </c>
      <c r="K107" s="70">
        <f t="shared" si="5"/>
        <v>65</v>
      </c>
      <c r="L107" s="70">
        <f t="shared" si="5"/>
        <v>26</v>
      </c>
      <c r="M107" s="71">
        <f t="shared" si="5"/>
        <v>25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v>
      </c>
      <c r="D113" s="108">
        <v>0</v>
      </c>
      <c r="E113" s="108">
        <v>0</v>
      </c>
      <c r="F113" s="108">
        <v>0</v>
      </c>
      <c r="G113" s="108">
        <v>0</v>
      </c>
      <c r="H113" s="109">
        <v>14</v>
      </c>
      <c r="I113" s="109">
        <v>31</v>
      </c>
      <c r="J113" s="97">
        <v>42</v>
      </c>
      <c r="K113" s="97">
        <v>34</v>
      </c>
      <c r="L113" s="97">
        <v>10</v>
      </c>
      <c r="M113" s="98">
        <v>10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v>
      </c>
      <c r="D114" s="77">
        <v>3</v>
      </c>
      <c r="E114" s="77">
        <v>0</v>
      </c>
      <c r="F114" s="77">
        <v>0</v>
      </c>
      <c r="G114" s="77">
        <v>0</v>
      </c>
      <c r="H114" s="78">
        <v>10</v>
      </c>
      <c r="I114" s="78">
        <v>21</v>
      </c>
      <c r="J114" s="78">
        <v>35</v>
      </c>
      <c r="K114" s="65">
        <v>31</v>
      </c>
      <c r="L114" s="65">
        <v>16</v>
      </c>
      <c r="M114" s="66">
        <v>15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23</v>
      </c>
      <c r="D116" s="81">
        <f t="shared" si="6"/>
        <v>3</v>
      </c>
      <c r="E116" s="81">
        <f t="shared" si="6"/>
        <v>0</v>
      </c>
      <c r="F116" s="81">
        <f t="shared" si="6"/>
        <v>0</v>
      </c>
      <c r="G116" s="81">
        <f t="shared" si="6"/>
        <v>0</v>
      </c>
      <c r="H116" s="82">
        <f t="shared" si="6"/>
        <v>24</v>
      </c>
      <c r="I116" s="82">
        <f t="shared" si="6"/>
        <v>52</v>
      </c>
      <c r="J116" s="82">
        <f t="shared" si="6"/>
        <v>77</v>
      </c>
      <c r="K116" s="70">
        <f t="shared" si="6"/>
        <v>65</v>
      </c>
      <c r="L116" s="70">
        <f t="shared" si="6"/>
        <v>26</v>
      </c>
      <c r="M116" s="71">
        <f t="shared" si="6"/>
        <v>25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25</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25</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1</v>
      </c>
      <c r="G133" s="78">
        <v>0</v>
      </c>
      <c r="H133" s="78">
        <v>0</v>
      </c>
      <c r="I133" s="79">
        <v>0</v>
      </c>
      <c r="J133" s="78">
        <v>0</v>
      </c>
      <c r="K133" s="78">
        <v>0</v>
      </c>
      <c r="L133" s="124">
        <v>1</v>
      </c>
      <c r="M133" s="125">
        <v>25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5</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6</v>
      </c>
      <c r="G138" s="82">
        <f t="shared" si="10"/>
        <v>0</v>
      </c>
      <c r="H138" s="82">
        <f t="shared" si="10"/>
        <v>0</v>
      </c>
      <c r="I138" s="83">
        <f t="shared" si="10"/>
        <v>0</v>
      </c>
      <c r="J138" s="82">
        <f>+SUM(J132:J137)</f>
        <v>0</v>
      </c>
      <c r="K138" s="82">
        <f t="shared" ref="K138" si="11">+SUM(K132:K137)</f>
        <v>0</v>
      </c>
      <c r="L138" s="127">
        <f>+SUM(L132:L137)</f>
        <v>1</v>
      </c>
      <c r="M138" s="128">
        <f>+SUM(M132:M137)</f>
        <v>25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v>
      </c>
      <c r="D145" s="77">
        <v>8</v>
      </c>
      <c r="E145" s="77">
        <v>0</v>
      </c>
      <c r="F145" s="77">
        <v>0</v>
      </c>
      <c r="G145" s="78">
        <v>0</v>
      </c>
      <c r="H145" s="78">
        <v>0</v>
      </c>
      <c r="I145" s="79">
        <v>0</v>
      </c>
      <c r="J145" s="78">
        <v>0</v>
      </c>
      <c r="K145" s="78">
        <v>4</v>
      </c>
      <c r="L145" s="124">
        <v>30</v>
      </c>
      <c r="M145" s="125">
        <v>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v>
      </c>
      <c r="D150" s="81">
        <f t="shared" ref="D150:I150" si="12">+SUM(D144:D149)</f>
        <v>8</v>
      </c>
      <c r="E150" s="81">
        <f t="shared" si="12"/>
        <v>0</v>
      </c>
      <c r="F150" s="81">
        <f t="shared" si="12"/>
        <v>0</v>
      </c>
      <c r="G150" s="82">
        <f t="shared" si="12"/>
        <v>0</v>
      </c>
      <c r="H150" s="82">
        <f t="shared" si="12"/>
        <v>0</v>
      </c>
      <c r="I150" s="83">
        <f t="shared" si="12"/>
        <v>2</v>
      </c>
      <c r="J150" s="82">
        <f>+SUM(J144:J149)</f>
        <v>0</v>
      </c>
      <c r="K150" s="82">
        <f t="shared" ref="K150" si="13">+SUM(K144:K149)</f>
        <v>4</v>
      </c>
      <c r="L150" s="127">
        <f>+SUM(L144:L149)</f>
        <v>30</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9110</v>
      </c>
      <c r="C155" s="130">
        <f>+IFERROR((VLOOKUP(A155,Hoja2!$A$2:$I$1444,4,FALSE)),"")</f>
        <v>9110</v>
      </c>
      <c r="D155" s="169" t="str">
        <f>+IFERROR((VLOOKUP(A155,Hoja2!$A$2:$I$1444,5,FALSE)),"")</f>
        <v>SERVICIO NACIONAL DE APRENDIZAJE-SENA-</v>
      </c>
      <c r="E155" s="169"/>
      <c r="F155" s="169"/>
      <c r="G155" s="170"/>
      <c r="H155" s="130" t="str">
        <f>+IFERROR((VLOOKUP(A155,Hoja2!$A$2:$I$1444,6,FALSE)),"")</f>
        <v>Bogotá, D.C.</v>
      </c>
      <c r="I155" s="130" t="str">
        <f>+IFERROR((VLOOKUP(A155,Hoja2!$A$2:$I$1444,7,FALSE)),"")</f>
        <v>Oficial</v>
      </c>
      <c r="J155" s="249" t="str">
        <f>+IFERROR((VLOOKUP(A155,Hoja2!$A$2:$I$1444,8,FALSE)),"")</f>
        <v>Institución Tecnológica</v>
      </c>
      <c r="K155" s="250"/>
      <c r="L155" s="131">
        <f>+IFERROR((VLOOKUP(A155,Hoja2!$A$2:$I$1444,9,FALSE)),"")</f>
        <v>25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yf1IK9eoAE0R77TxZ5basAplvHNezCN42zPFR2MVR6RR5atW7WnL+lOCrWzgEcP7TPsy1YnBMwPlDJ+GLA7Ww==" saltValue="LdnF/BvYtgMeuL5Drugtx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