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B53575D-0B59-473E-A95E-115106DFB88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<sst xmlns="http://schemas.openxmlformats.org/spreadsheetml/2006/main" count="22315" uniqueCount="444">
  <si>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</si>
  <si>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</si>
  <si>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</si>
  <si>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</si>
  <si>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</si>
  <si>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</si>
  <si>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</si>
  <si>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</si>
  <si>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</si>
  <si>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</si>
  <si>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</si>
  <si>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</si>
  <si>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</si>
  <si>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</si>
  <si>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</si>
  <si>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</si>
  <si>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</si>
  <si>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</si>
  <si>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</si>
  <si>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</si>
  <si>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</si>
  <si>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</si>
  <si>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</si>
  <si>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</si>
  <si>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</si>
  <si>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</si>
  <si>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</si>
  <si>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</si>
  <si>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</si>
  <si>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</si>
  <si>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</si>
  <si>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</si>
  <si>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</si>
  <si>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</si>
  <si>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</si>
  <si>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</si>
  <si>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</si>
  <si>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</si>
  <si>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</si>
  <si>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</si>
  <si>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</si>
  <si>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</si>
  <si>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</si>
  <si>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</si>
  <si>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</si>
  <si>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</si>
  <si>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</si>
  <si>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</si>
  <si>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</si>
  <si>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</si>
  <si>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</si>
  <si>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</si>
  <si>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</si>
  <si>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</si>
  <si>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</si>
  <si>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</si>
  <si>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</si>
  <si>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</si>
  <si>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</si>
  <si>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</si>
  <si>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</si>
  <si>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</si>
  <si>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</si>
  <si>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</si>
  <si>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</si>
  <si>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</si>
  <si>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</si>
  <si>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</si>
  <si>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</si>
  <si>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</si>
  <si>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</si>
  <si>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</si>
  <si>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</si>
  <si>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</si>
  <si>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</si>
  <si>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</si>
  <si>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</si>
  <si>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</si>
  <si>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</si>
  <si>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</si>
  <si>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</si>
  <si>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</si>
  <si>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</si>
  <si>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</si>
  <si>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</si>
  <si>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</si>
  <si>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</si>
  <si>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</si>
  <si>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</si>
  <si>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</si>
  <si>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</si>
  <si>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</si>
  <si>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</si>
  <si>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</si>
  <si>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</si>
  <si>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</si>
  <si>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</si>
  <si>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</si>
  <si>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</si>
  <si>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</si>
  <si>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</si>
  <si>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</si>
  <si>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</si>
  <si>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</si>
  <si>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</si>
  <si>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</si>
  <si>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</si>
  <si>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</si>
  <si>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</si>
  <si>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</si>
  <si>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</si>
  <si>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</si>
  <si>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</si>
  <si>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</si>
  <si>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</si>
  <si>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</si>
  <si>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</si>
  <si>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</si>
  <si>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</si>
  <si>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</si>
  <si>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</si>
  <si>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</si>
  <si>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</si>
  <si>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</si>
  <si>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</si>
  <si>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</si>
  <si>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</si>
  <si>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</si>
  <si>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</si>
  <si>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</si>
  <si>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</si>
  <si>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</si>
  <si>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</si>
  <si>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</si>
  <si>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</si>
  <si>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</si>
  <si>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</si>
  <si>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</si>
  <si>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</si>
  <si>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</si>
  <si>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</si>
  <si>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</si>
  <si>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</si>
  <si>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</si>
  <si>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</si>
  <si>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</si>
  <si>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</si>
  <si>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</si>
  <si>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</si>
  <si>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</si>
  <si>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</si>
  <si>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</si>
  <si>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</si>
  <si>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</si>
  <si>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</si>
  <si>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</si>
  <si>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</si>
  <si>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</si>
  <si>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</si>
  <si>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</si>
  <si>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</si>
  <si>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</si>
  <si>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</si>
  <si>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</si>
  <si>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</si>
  <si>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</si>
  <si>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</si>
  <si>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</si>
  <si>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</si>
  <si>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</si>
  <si>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</si>
  <si>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</si>
  <si>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</si>
  <si>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</si>
  <si>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</si>
  <si>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</si>
  <si>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</si>
  <si>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</si>
  <si>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</si>
  <si>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</si>
  <si>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</si>
  <si>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</si>
  <si>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</si>
  <si>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</si>
  <si>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</si>
  <si>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</si>
  <si>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</si>
  <si>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</si>
  <si>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</si>
  <si>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</si>
  <si>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</si>
  <si>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</si>
  <si>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</si>
  <si>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</si>
  <si>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</si>
  <si>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</si>
  <si>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</si>
  <si>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</si>
  <si>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</si>
  <si>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</si>
  <si>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</si>
  <si>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</si>
  <si>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</si>
  <si>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</si>
  <si>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</si>
  <si>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</si>
  <si>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</si>
  <si>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</si>
  <si>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</si>
  <si>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</si>
  <si>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</si>
  <si>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</si>
  <si>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</si>
  <si>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</si>
  <si>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</si>
  <si>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</si>
  <si>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</si>
  <si>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</si>
  <si>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</si>
  <si>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</si>
  <si>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</si>
  <si>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</si>
  <si>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</si>
  <si>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</si>
  <si>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</si>
  <si>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</si>
  <si>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</si>
  <si>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</si>
  <si>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</si>
  <si>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</si>
  <si>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</si>
  <si>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</si>
  <si>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</si>
  <si>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</si>
  <si>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</si>
  <si>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</si>
  <si>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</si>
  <si>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</si>
  <si>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</si>
  <si>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</si>
  <si>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</si>
  <si>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</si>
  <si>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</si>
  <si>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</si>
  <si>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</si>
  <si>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</si>
  <si>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</si>
  <si>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</si>
  <si>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</si>
  <si>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</si>
  <si>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</si>
  <si>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</si>
  <si>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</si>
  <si>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</si>
  <si>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</si>
  <si>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</si>
  <si>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</si>
  <si>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</si>
  <si>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</si>
  <si>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</si>
  <si>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</si>
  <si>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</si>
  <si>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</si>
  <si>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</si>
  <si>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</si>
  <si>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</si>
  <si>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</si>
  <si>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</si>
  <si>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</si>
  <si>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</si>
  <si>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</si>
  <si>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</si>
  <si>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</si>
  <si>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</si>
  <si>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</si>
  <si>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</si>
  <si>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</si>
  <si>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</si>
  <si>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</si>
  <si>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</si>
  <si>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</si>
  <si>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</si>
  <si>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</si>
  <si>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</si>
  <si>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</si>
  <si>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</si>
  <si>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</si>
  <si>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</si>
  <si>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</si>
  <si>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</si>
  <si>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</si>
  <si>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</si>
  <si>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</si>
  <si>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</si>
  <si>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</si>
  <si>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</si>
  <si>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</si>
  <si>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</si>
  <si>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</si>
  <si>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</si>
  <si>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</si>
  <si>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</si>
  <si>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</si>
  <si>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</si>
  <si>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</si>
  <si>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</si>
  <si>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</si>
  <si>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</si>
  <si>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</si>
  <si>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</si>
  <si>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</si>
  <si>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</si>
  <si>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</si>
  <si>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</si>
  <si>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</si>
  <si>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</si>
  <si>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</si>
  <si>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</si>
  <si>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</si>
  <si>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</si>
  <si>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</si>
  <si>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</si>
  <si>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</si>
  <si>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</si>
  <si>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</si>
  <si>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</si>
  <si>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</si>
  <si>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</si>
  <si>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</si>
  <si>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</si>
  <si>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</si>
  <si>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</si>
  <si>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</si>
  <si>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</si>
  <si>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</si>
  <si>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</si>
  <si>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</si>
  <si>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</si>
  <si>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</si>
  <si>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</si>
  <si>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</si>
  <si>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</si>
  <si>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</si>
  <si>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</si>
  <si>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</si>
  <si>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</si>
  <si>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</si>
  <si>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</si>
  <si>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</si>
  <si>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</si>
  <si>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</si>
  <si>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</si>
  <si>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</si>
  <si>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</si>
  <si>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</si>
  <si>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</si>
  <si>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</si>
  <si>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</si>
  <si>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</si>
  <si>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</si>
  <si>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</si>
  <si>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</si>
  <si>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</si>
  <si>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</si>
  <si>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</si>
  <si>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</si>
  <si>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</si>
  <si>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</si>
  <si>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</si>
  <si>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</si>
  <si>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</si>
  <si>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</si>
  <si>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</si>
  <si>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</si>
  <si>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</si>
  <si>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</si>
  <si>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</si>
  <si>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</si>
  <si>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</si>
  <si>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</si>
  <si>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</si>
  <si>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</si>
  <si>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</si>
  <si>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</si>
  <si>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</si>
  <si>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</si>
  <si>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</si>
  <si>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</si>
  <si>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</si>
  <si>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</si>
  <si>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</si>
  <si>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</si>
  <si>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</si>
  <si>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</si>
  <si>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</si>
  <si>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</si>
  <si>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</si>
  <si>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</si>
  <si>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</si>
  <si>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</si>
  <si>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</si>
  <si>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</si>
  <si>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</si>
  <si>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</si>
  <si>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</si>
  <si>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</si>
  <si>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</si>
  <si>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</si>
  <si>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</si>
  <si>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</si>
  <si>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</si>
  <si>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</si>
  <si>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</si>
  <si>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</si>
  <si>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</si>
  <si>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</si>
  <si>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</si>
  <si>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</si>
  <si>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</si>
  <si>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</si>
  <si>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</si>
  <si>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</si>
  <si>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</si>
  <si>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</si>
  <si>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</si>
  <si>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</si>
  <si>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</si>
  <si>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</si>
  <si>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</si>
  <si>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</si>
  <si>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</si>
  <si>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</si>
  <si>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</si>
  <si>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</si>
  <si>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</si>
  <si>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</si>
  <si>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</si>
  <si>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</si>
  <si>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</si>
  <si>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</si>
  <si>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</si>
  <si>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</si>
  <si>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TOCAIMA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</si>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</sst>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TOCAIMA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25815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25815</v>
      </c>
      <c r="F12" s="141"/>
      <c r="G12" s="139" t="str">
        <f>+A10</f>
        <v>TOCAIMA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TOCAIMA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18</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18</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1.4634146341463415E-2</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0.27300000000000002</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1.9097222222222224E-2</v>
      </c>
      <c r="D30" s="24">
        <v>9.6829477292202232E-2</v>
      </c>
      <c r="E30" s="24">
        <v>0.12340425531914893</v>
      </c>
      <c r="F30" s="24">
        <v>0.13028764805414553</v>
      </c>
      <c r="G30" s="24">
        <v>9.098497495826377E-2</v>
      </c>
      <c r="H30" s="25">
        <v>7.4688796680497924E-2</v>
      </c>
      <c r="I30" s="25">
        <v>6.6176470588235295E-2</v>
      </c>
      <c r="J30" s="26">
        <v>3.789126853377265E-2</v>
      </c>
      <c r="K30" s="26">
        <v>3.0377668308702793E-2</v>
      </c>
      <c r="L30" s="26">
        <v>2.4469820554649267E-2</v>
      </c>
      <c r="M30" s="27">
        <v>1.4634146341463415E-2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102</v>
      </c>
      <c r="D39" s="39">
        <v>27</v>
      </c>
      <c r="E39" s="40">
        <v>0.26470588235294118</v>
      </c>
      <c r="F39" s="38">
        <v>116</v>
      </c>
      <c r="G39" s="39">
        <v>55</v>
      </c>
      <c r="H39" s="40">
        <v>0.47413793103448276</v>
      </c>
      <c r="I39" s="38">
        <v>101</v>
      </c>
      <c r="J39" s="39">
        <v>31</v>
      </c>
      <c r="K39" s="40">
        <v>0.30693069306930693</v>
      </c>
      <c r="L39" s="41">
        <v>132</v>
      </c>
      <c r="M39" s="42">
        <v>36</v>
      </c>
      <c r="N39" s="43">
        <v>0.27300000000000002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22</v>
      </c>
      <c r="D46" s="60">
        <v>113</v>
      </c>
      <c r="E46" s="60">
        <v>144</v>
      </c>
      <c r="F46" s="60">
        <v>152</v>
      </c>
      <c r="G46" s="60">
        <v>109</v>
      </c>
      <c r="H46" s="61">
        <v>90</v>
      </c>
      <c r="I46" s="61">
        <v>81</v>
      </c>
      <c r="J46" s="62">
        <v>46</v>
      </c>
      <c r="K46" s="62">
        <v>37</v>
      </c>
      <c r="L46" s="62">
        <v>30</v>
      </c>
      <c r="M46" s="63">
        <v>18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2</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22</v>
      </c>
      <c r="D48" s="68">
        <f t="shared" ref="D48:L48" si="0">+SUM(D46:D47)</f>
        <v>113</v>
      </c>
      <c r="E48" s="68">
        <f t="shared" si="0"/>
        <v>145</v>
      </c>
      <c r="F48" s="68">
        <f t="shared" si="0"/>
        <v>154</v>
      </c>
      <c r="G48" s="68">
        <f t="shared" si="0"/>
        <v>109</v>
      </c>
      <c r="H48" s="69">
        <f t="shared" si="0"/>
        <v>90</v>
      </c>
      <c r="I48" s="69">
        <f t="shared" si="0"/>
        <v>81</v>
      </c>
      <c r="J48" s="70">
        <f t="shared" si="0"/>
        <v>46</v>
      </c>
      <c r="K48" s="70">
        <f t="shared" si="0"/>
        <v>37</v>
      </c>
      <c r="L48" s="70">
        <f t="shared" si="0"/>
        <v>30</v>
      </c>
      <c r="M48" s="71">
        <f>+SUM(M46:M47)</f>
        <v>18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22</v>
      </c>
      <c r="D53" s="60">
        <v>113</v>
      </c>
      <c r="E53" s="60">
        <v>145</v>
      </c>
      <c r="F53" s="60">
        <v>154</v>
      </c>
      <c r="G53" s="60">
        <v>109</v>
      </c>
      <c r="H53" s="61">
        <v>90</v>
      </c>
      <c r="I53" s="61">
        <v>81</v>
      </c>
      <c r="J53" s="62">
        <v>46</v>
      </c>
      <c r="K53" s="62">
        <v>37</v>
      </c>
      <c r="L53" s="62">
        <v>30</v>
      </c>
      <c r="M53" s="63">
        <v>18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22</v>
      </c>
      <c r="D55" s="68">
        <f t="shared" ref="D55:M55" si="1">+SUM(D53:D54)</f>
        <v>113</v>
      </c>
      <c r="E55" s="68">
        <f t="shared" si="1"/>
        <v>145</v>
      </c>
      <c r="F55" s="68">
        <f t="shared" si="1"/>
        <v>154</v>
      </c>
      <c r="G55" s="68">
        <f t="shared" si="1"/>
        <v>109</v>
      </c>
      <c r="H55" s="69">
        <f t="shared" si="1"/>
        <v>90</v>
      </c>
      <c r="I55" s="69">
        <f t="shared" si="1"/>
        <v>81</v>
      </c>
      <c r="J55" s="70">
        <f t="shared" si="1"/>
        <v>46</v>
      </c>
      <c r="K55" s="70">
        <f t="shared" si="1"/>
        <v>37</v>
      </c>
      <c r="L55" s="70">
        <f t="shared" si="1"/>
        <v>30</v>
      </c>
      <c r="M55" s="71">
        <f t="shared" si="1"/>
        <v>18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113</v>
      </c>
      <c r="E60" s="73">
        <v>144</v>
      </c>
      <c r="F60" s="73">
        <v>86</v>
      </c>
      <c r="G60" s="73">
        <v>28</v>
      </c>
      <c r="H60" s="74">
        <v>30</v>
      </c>
      <c r="I60" s="74">
        <v>59</v>
      </c>
      <c r="J60" s="75">
        <v>29</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22</v>
      </c>
      <c r="D61" s="77">
        <v>0</v>
      </c>
      <c r="E61" s="77">
        <v>0</v>
      </c>
      <c r="F61" s="77">
        <v>68</v>
      </c>
      <c r="G61" s="77">
        <v>66</v>
      </c>
      <c r="H61" s="78">
        <v>40</v>
      </c>
      <c r="I61" s="78">
        <v>19</v>
      </c>
      <c r="J61" s="79">
        <v>9</v>
      </c>
      <c r="K61" s="65">
        <v>24</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1</v>
      </c>
      <c r="F62" s="77">
        <v>0</v>
      </c>
      <c r="G62" s="77">
        <v>15</v>
      </c>
      <c r="H62" s="78">
        <v>20</v>
      </c>
      <c r="I62" s="78">
        <v>3</v>
      </c>
      <c r="J62" s="79">
        <v>8</v>
      </c>
      <c r="K62" s="65">
        <v>13</v>
      </c>
      <c r="L62" s="65">
        <v>30</v>
      </c>
      <c r="M62" s="66">
        <v>18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22</v>
      </c>
      <c r="D66" s="81">
        <f t="shared" ref="D66:M66" si="2">+SUM(D60:D65)</f>
        <v>113</v>
      </c>
      <c r="E66" s="81">
        <f t="shared" si="2"/>
        <v>145</v>
      </c>
      <c r="F66" s="81">
        <f t="shared" si="2"/>
        <v>154</v>
      </c>
      <c r="G66" s="81">
        <f t="shared" si="2"/>
        <v>109</v>
      </c>
      <c r="H66" s="82">
        <f t="shared" si="2"/>
        <v>90</v>
      </c>
      <c r="I66" s="82">
        <f t="shared" si="2"/>
        <v>81</v>
      </c>
      <c r="J66" s="83">
        <f t="shared" si="2"/>
        <v>46</v>
      </c>
      <c r="K66" s="70">
        <f t="shared" si="2"/>
        <v>37</v>
      </c>
      <c r="L66" s="70">
        <f t="shared" si="2"/>
        <v>30</v>
      </c>
      <c r="M66" s="71">
        <f t="shared" si="2"/>
        <v>18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1</v>
      </c>
      <c r="F75" s="77">
        <v>2</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22</v>
      </c>
      <c r="D76" s="77">
        <v>36</v>
      </c>
      <c r="E76" s="77">
        <v>32</v>
      </c>
      <c r="F76" s="77">
        <v>27</v>
      </c>
      <c r="G76" s="77">
        <v>15</v>
      </c>
      <c r="H76" s="78">
        <v>45</v>
      </c>
      <c r="I76" s="78">
        <v>59</v>
      </c>
      <c r="J76" s="79">
        <v>38</v>
      </c>
      <c r="K76" s="65">
        <v>36</v>
      </c>
      <c r="L76" s="65">
        <v>30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77</v>
      </c>
      <c r="E77" s="77">
        <v>112</v>
      </c>
      <c r="F77" s="77">
        <v>125</v>
      </c>
      <c r="G77" s="77">
        <v>94</v>
      </c>
      <c r="H77" s="78">
        <v>45</v>
      </c>
      <c r="I77" s="78">
        <v>22</v>
      </c>
      <c r="J77" s="79">
        <v>8</v>
      </c>
      <c r="K77" s="65">
        <v>1</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18</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22</v>
      </c>
      <c r="D80" s="81">
        <f t="shared" ref="D80:M80" si="3">+SUM(D71:D79)</f>
        <v>113</v>
      </c>
      <c r="E80" s="81">
        <f t="shared" si="3"/>
        <v>145</v>
      </c>
      <c r="F80" s="81">
        <f t="shared" si="3"/>
        <v>154</v>
      </c>
      <c r="G80" s="81">
        <f t="shared" si="3"/>
        <v>109</v>
      </c>
      <c r="H80" s="82">
        <f t="shared" si="3"/>
        <v>90</v>
      </c>
      <c r="I80" s="82">
        <f t="shared" si="3"/>
        <v>81</v>
      </c>
      <c r="J80" s="83">
        <f t="shared" si="3"/>
        <v>46</v>
      </c>
      <c r="K80" s="70">
        <f t="shared" si="3"/>
        <v>37</v>
      </c>
      <c r="L80" s="70">
        <f t="shared" si="3"/>
        <v>30</v>
      </c>
      <c r="M80" s="71">
        <f t="shared" si="3"/>
        <v>18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45</v>
      </c>
      <c r="F89" s="79">
        <v>59</v>
      </c>
      <c r="G89" s="79">
        <v>38</v>
      </c>
      <c r="H89" s="65">
        <v>36</v>
      </c>
      <c r="I89" s="65">
        <v>30</v>
      </c>
      <c r="J89" s="66">
        <v>18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14</v>
      </c>
      <c r="F91" s="79">
        <v>9</v>
      </c>
      <c r="G91" s="79">
        <v>0</v>
      </c>
      <c r="H91" s="65">
        <v>1</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31</v>
      </c>
      <c r="F92" s="79">
        <v>13</v>
      </c>
      <c r="G92" s="79">
        <v>8</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90</v>
      </c>
      <c r="F96" s="83">
        <f t="shared" si="4"/>
        <v>81</v>
      </c>
      <c r="G96" s="83">
        <f t="shared" si="4"/>
        <v>46</v>
      </c>
      <c r="H96" s="70">
        <f t="shared" si="4"/>
        <v>37</v>
      </c>
      <c r="I96" s="70">
        <f t="shared" si="4"/>
        <v>30</v>
      </c>
      <c r="J96" s="71">
        <f t="shared" si="4"/>
        <v>18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22</v>
      </c>
      <c r="D102" s="102">
        <v>113</v>
      </c>
      <c r="E102" s="102">
        <v>145</v>
      </c>
      <c r="F102" s="102">
        <v>154</v>
      </c>
      <c r="G102" s="102">
        <v>109</v>
      </c>
      <c r="H102" s="103">
        <v>90</v>
      </c>
      <c r="I102" s="103">
        <v>81</v>
      </c>
      <c r="J102" s="103">
        <v>46</v>
      </c>
      <c r="K102" s="97">
        <v>37</v>
      </c>
      <c r="L102" s="97">
        <v>30</v>
      </c>
      <c r="M102" s="98">
        <v>18</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22</v>
      </c>
      <c r="D107" s="81">
        <f t="shared" ref="D107:M107" si="5">+SUM(D102:D106)</f>
        <v>113</v>
      </c>
      <c r="E107" s="81">
        <f t="shared" si="5"/>
        <v>145</v>
      </c>
      <c r="F107" s="81">
        <f t="shared" si="5"/>
        <v>154</v>
      </c>
      <c r="G107" s="81">
        <f t="shared" si="5"/>
        <v>109</v>
      </c>
      <c r="H107" s="82">
        <f t="shared" si="5"/>
        <v>90</v>
      </c>
      <c r="I107" s="82">
        <f t="shared" si="5"/>
        <v>81</v>
      </c>
      <c r="J107" s="82">
        <f t="shared" si="5"/>
        <v>46</v>
      </c>
      <c r="K107" s="70">
        <f t="shared" si="5"/>
        <v>37</v>
      </c>
      <c r="L107" s="70">
        <f t="shared" si="5"/>
        <v>30</v>
      </c>
      <c r="M107" s="71">
        <f t="shared" si="5"/>
        <v>18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12</v>
      </c>
      <c r="D113" s="108">
        <v>60</v>
      </c>
      <c r="E113" s="108">
        <v>84</v>
      </c>
      <c r="F113" s="108">
        <v>90</v>
      </c>
      <c r="G113" s="108">
        <v>65</v>
      </c>
      <c r="H113" s="109">
        <v>42</v>
      </c>
      <c r="I113" s="109">
        <v>37</v>
      </c>
      <c r="J113" s="97">
        <v>17</v>
      </c>
      <c r="K113" s="97">
        <v>15</v>
      </c>
      <c r="L113" s="97">
        <v>12</v>
      </c>
      <c r="M113" s="98">
        <v>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v>
      </c>
      <c r="D114" s="77">
        <v>53</v>
      </c>
      <c r="E114" s="77">
        <v>61</v>
      </c>
      <c r="F114" s="77">
        <v>64</v>
      </c>
      <c r="G114" s="77">
        <v>44</v>
      </c>
      <c r="H114" s="78">
        <v>48</v>
      </c>
      <c r="I114" s="78">
        <v>44</v>
      </c>
      <c r="J114" s="78">
        <v>29</v>
      </c>
      <c r="K114" s="65">
        <v>22</v>
      </c>
      <c r="L114" s="65">
        <v>18</v>
      </c>
      <c r="M114" s="66">
        <v>10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22</v>
      </c>
      <c r="D116" s="81">
        <f t="shared" si="6"/>
        <v>113</v>
      </c>
      <c r="E116" s="81">
        <f t="shared" si="6"/>
        <v>145</v>
      </c>
      <c r="F116" s="81">
        <f t="shared" si="6"/>
        <v>154</v>
      </c>
      <c r="G116" s="81">
        <f t="shared" si="6"/>
        <v>109</v>
      </c>
      <c r="H116" s="82">
        <f t="shared" si="6"/>
        <v>90</v>
      </c>
      <c r="I116" s="82">
        <f t="shared" si="6"/>
        <v>81</v>
      </c>
      <c r="J116" s="82">
        <f t="shared" si="6"/>
        <v>46</v>
      </c>
      <c r="K116" s="70">
        <f t="shared" si="6"/>
        <v>37</v>
      </c>
      <c r="L116" s="70">
        <f t="shared" si="6"/>
        <v>30</v>
      </c>
      <c r="M116" s="71">
        <f t="shared" si="6"/>
        <v>18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18</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18</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68</v>
      </c>
      <c r="E132" s="102">
        <v>32</v>
      </c>
      <c r="F132" s="102">
        <v>35</v>
      </c>
      <c r="G132" s="103">
        <v>0</v>
      </c>
      <c r="H132" s="103">
        <v>30</v>
      </c>
      <c r="I132" s="96">
        <v>29</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34</v>
      </c>
      <c r="G133" s="78">
        <v>18</v>
      </c>
      <c r="H133" s="78">
        <v>16</v>
      </c>
      <c r="I133" s="79">
        <v>0</v>
      </c>
      <c r="J133" s="78">
        <v>9</v>
      </c>
      <c r="K133" s="78">
        <v>10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15</v>
      </c>
      <c r="H134" s="78">
        <v>0</v>
      </c>
      <c r="I134" s="79">
        <v>3</v>
      </c>
      <c r="J134" s="78">
        <v>0</v>
      </c>
      <c r="K134" s="78">
        <v>13</v>
      </c>
      <c r="L134" s="124">
        <v>10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68</v>
      </c>
      <c r="E138" s="81">
        <f t="shared" si="10"/>
        <v>32</v>
      </c>
      <c r="F138" s="81">
        <f t="shared" si="10"/>
        <v>70</v>
      </c>
      <c r="G138" s="82">
        <f t="shared" si="10"/>
        <v>33</v>
      </c>
      <c r="H138" s="82">
        <f t="shared" si="10"/>
        <v>46</v>
      </c>
      <c r="I138" s="83">
        <f t="shared" si="10"/>
        <v>32</v>
      </c>
      <c r="J138" s="82">
        <f>+SUM(J132:J137)</f>
        <v>9</v>
      </c>
      <c r="K138" s="82">
        <f t="shared" ref="K138" si="11">+SUM(K132:K137)</f>
        <v>23</v>
      </c>
      <c r="L138" s="127">
        <f>+SUM(L132:L137)</f>
        <v>10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38</v>
      </c>
      <c r="F144" s="102">
        <v>40</v>
      </c>
      <c r="G144" s="103">
        <v>25</v>
      </c>
      <c r="H144" s="103">
        <v>15</v>
      </c>
      <c r="I144" s="96">
        <v>0</v>
      </c>
      <c r="J144" s="103">
        <v>23</v>
      </c>
      <c r="K144" s="103">
        <v>11</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17</v>
      </c>
      <c r="D145" s="77">
        <v>2</v>
      </c>
      <c r="E145" s="77">
        <v>1</v>
      </c>
      <c r="F145" s="77">
        <v>3</v>
      </c>
      <c r="G145" s="78">
        <v>48</v>
      </c>
      <c r="H145" s="78">
        <v>23</v>
      </c>
      <c r="I145" s="79">
        <v>5</v>
      </c>
      <c r="J145" s="78">
        <v>7</v>
      </c>
      <c r="K145" s="78">
        <v>19</v>
      </c>
      <c r="L145" s="124">
        <v>10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2</v>
      </c>
      <c r="G146" s="78">
        <v>0</v>
      </c>
      <c r="H146" s="78">
        <v>15</v>
      </c>
      <c r="I146" s="79">
        <v>0</v>
      </c>
      <c r="J146" s="78">
        <v>1</v>
      </c>
      <c r="K146" s="78">
        <v>7</v>
      </c>
      <c r="L146" s="124">
        <v>0</v>
      </c>
      <c r="M146" s="125">
        <v>19</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17</v>
      </c>
      <c r="D150" s="81">
        <f t="shared" ref="D150:I150" si="12">+SUM(D144:D149)</f>
        <v>2</v>
      </c>
      <c r="E150" s="81">
        <f t="shared" si="12"/>
        <v>45</v>
      </c>
      <c r="F150" s="81">
        <f t="shared" si="12"/>
        <v>45</v>
      </c>
      <c r="G150" s="82">
        <f t="shared" si="12"/>
        <v>73</v>
      </c>
      <c r="H150" s="82">
        <f t="shared" si="12"/>
        <v>53</v>
      </c>
      <c r="I150" s="83">
        <f t="shared" si="12"/>
        <v>5</v>
      </c>
      <c r="J150" s="82">
        <f>+SUM(J144:J149)</f>
        <v>31</v>
      </c>
      <c r="K150" s="82">
        <f t="shared" ref="K150" si="13">+SUM(K144:K149)</f>
        <v>37</v>
      </c>
      <c r="L150" s="127">
        <f>+SUM(L144:L149)</f>
        <v>10</v>
      </c>
      <c r="M150" s="128">
        <f>+SUM(M144:M149)</f>
        <v>19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4110</v>
      </c>
      <c r="C155" s="130">
        <f>+IFERROR((VLOOKUP(A155,Hoja2!$A$2:$I$1444,4,FALSE)),"")</f>
        <v>4110</v>
      </c>
      <c r="D155" s="169" t="str">
        <f>+IFERROR((VLOOKUP(A155,Hoja2!$A$2:$I$1444,5,FALSE)),"")</f>
        <v>INSTITUTO TOLIMENSE DE FORMACION TECNICA PROFESIONAL</v>
      </c>
      <c r="E155" s="169"/>
      <c r="F155" s="169"/>
      <c r="G155" s="170"/>
      <c r="H155" s="130" t="str">
        <f>+IFERROR((VLOOKUP(A155,Hoja2!$A$2:$I$1444,6,FALSE)),"")</f>
        <v>Tolima</v>
      </c>
      <c r="I155" s="130" t="str">
        <f>+IFERROR((VLOOKUP(A155,Hoja2!$A$2:$I$1444,7,FALSE)),"")</f>
        <v>Oficial</v>
      </c>
      <c r="J155" s="249" t="str">
        <f>+IFERROR((VLOOKUP(A155,Hoja2!$A$2:$I$1444,8,FALSE)),"")</f>
        <v>Institución Técnica Profesional</v>
      </c>
      <c r="K155" s="250"/>
      <c r="L155" s="131">
        <f>+IFERROR((VLOOKUP(A155,Hoja2!$A$2:$I$1444,9,FALSE)),"")</f>
        <v>18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4rqJBis1x4vxaGbU7XjsYaeENKSWX1fZFbhbyK7FlY2+G89jnYwnLQIb95qS4St3h2vssgcg95xC2XlfOhu7g==" saltValue="U2wBJKCUSKzV/pOg/jDui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