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AC08E57B-60EC-4739-8014-3620874AA12A}"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<sst xmlns="http://schemas.openxmlformats.org/spreadsheetml/2006/main" count="22315" uniqueCount="444">
  <si>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</si>
  <si>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</si>
  <si>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</si>
  <si>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</si>
  <si>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</si>
  <si>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</si>
  <si>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</si>
  <si>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</si>
  <si>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</si>
  <si>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</si>
  <si>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</si>
  <si>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</si>
  <si>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</si>
  <si>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</si>
  <si>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</si>
  <si>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</si>
  <si>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</si>
  <si>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</si>
  <si>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</si>
  <si>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</si>
  <si>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</si>
  <si>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</si>
  <si>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</si>
  <si>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</si>
  <si>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</si>
  <si>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</si>
  <si>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</si>
  <si>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</si>
  <si>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</si>
  <si>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</si>
  <si>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</si>
  <si>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</si>
  <si>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</si>
  <si>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</si>
  <si>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</si>
  <si>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</si>
  <si>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</si>
  <si>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</si>
  <si>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</si>
  <si>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</si>
  <si>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</si>
  <si>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</si>
  <si>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</si>
  <si>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</si>
  <si>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</si>
  <si>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</si>
  <si>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</si>
  <si>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</si>
  <si>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</si>
  <si>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</si>
  <si>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</si>
  <si>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</si>
  <si>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</si>
  <si>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</si>
  <si>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</si>
  <si>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</si>
  <si>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</si>
  <si>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</si>
  <si>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</si>
  <si>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</si>
  <si>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</si>
  <si>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</si>
  <si>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</si>
  <si>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</si>
  <si>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</si>
  <si>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</si>
  <si>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</si>
  <si>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</si>
  <si>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</si>
  <si>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</si>
  <si>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</si>
  <si>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</si>
  <si>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</si>
  <si>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</si>
  <si>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</si>
  <si>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</si>
  <si>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</si>
  <si>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</si>
  <si>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</si>
  <si>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</si>
  <si>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</si>
  <si>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</si>
  <si>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</si>
  <si>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</si>
  <si>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</si>
  <si>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</si>
  <si>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</si>
  <si>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</si>
  <si>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</si>
  <si>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</si>
  <si>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</si>
  <si>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</si>
  <si>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</si>
  <si>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</si>
  <si>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</si>
  <si>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</si>
  <si>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</si>
  <si>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</si>
  <si>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</si>
  <si>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</si>
  <si>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</si>
  <si>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</si>
  <si>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</si>
  <si>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</si>
  <si>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</si>
  <si>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</si>
  <si>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</si>
  <si>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</si>
  <si>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</si>
  <si>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</si>
  <si>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</si>
  <si>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</si>
  <si>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</si>
  <si>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</si>
  <si>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</si>
  <si>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</si>
  <si>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</si>
  <si>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</si>
  <si>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</si>
  <si>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</si>
  <si>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</si>
  <si>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</si>
  <si>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</si>
  <si>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</si>
  <si>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</si>
  <si>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</si>
  <si>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</si>
  <si>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</si>
  <si>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</si>
  <si>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</si>
  <si>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</si>
  <si>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</si>
  <si>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</si>
  <si>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</si>
  <si>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</si>
  <si>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</si>
  <si>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</si>
  <si>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</si>
  <si>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</si>
  <si>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</si>
  <si>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</si>
  <si>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</si>
  <si>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</si>
  <si>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</si>
  <si>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</si>
  <si>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</si>
  <si>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</si>
  <si>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</si>
  <si>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</si>
  <si>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</si>
  <si>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</si>
  <si>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</si>
  <si>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</si>
  <si>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</si>
  <si>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</si>
  <si>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</si>
  <si>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</si>
  <si>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</si>
  <si>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</si>
  <si>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</si>
  <si>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</si>
  <si>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</si>
  <si>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</si>
  <si>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</si>
  <si>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</si>
  <si>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</si>
  <si>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</si>
  <si>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</si>
  <si>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</si>
  <si>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</si>
  <si>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</si>
  <si>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</si>
  <si>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</si>
  <si>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</si>
  <si>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</si>
  <si>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</si>
  <si>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</si>
  <si>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</si>
  <si>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</si>
  <si>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</si>
  <si>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</si>
  <si>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</si>
  <si>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</si>
  <si>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</si>
  <si>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</si>
  <si>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</si>
  <si>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</si>
  <si>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</si>
  <si>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</si>
  <si>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</si>
  <si>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</si>
  <si>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</si>
  <si>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</si>
  <si>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</si>
  <si>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</si>
  <si>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</si>
  <si>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</si>
  <si>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</si>
  <si>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</si>
  <si>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</si>
  <si>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</si>
  <si>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</si>
  <si>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</si>
  <si>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</si>
  <si>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</si>
  <si>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</si>
  <si>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</si>
  <si>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</si>
  <si>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</si>
  <si>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</si>
  <si>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</si>
  <si>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</si>
  <si>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</si>
  <si>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</si>
  <si>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</si>
  <si>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</si>
  <si>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</si>
  <si>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</si>
  <si>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</si>
  <si>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</si>
  <si>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</si>
  <si>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</si>
  <si>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</si>
  <si>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</si>
  <si>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</si>
  <si>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</si>
  <si>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</si>
  <si>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</si>
  <si>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</si>
  <si>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</si>
  <si>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</si>
  <si>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</si>
  <si>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</si>
  <si>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</si>
  <si>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</si>
  <si>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</si>
  <si>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</si>
  <si>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</si>
  <si>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</si>
  <si>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</si>
  <si>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</si>
  <si>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</si>
  <si>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</si>
  <si>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</si>
  <si>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</si>
  <si>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</si>
  <si>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</si>
  <si>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</si>
  <si>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</si>
  <si>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</si>
  <si>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</si>
  <si>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</si>
  <si>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</si>
  <si>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</si>
  <si>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</si>
  <si>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</si>
  <si>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</si>
  <si>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</si>
  <si>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</si>
  <si>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</si>
  <si>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</si>
  <si>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</si>
  <si>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</si>
  <si>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</si>
  <si>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</si>
  <si>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</si>
  <si>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</si>
  <si>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</si>
  <si>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</si>
  <si>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</si>
  <si>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</si>
  <si>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</si>
  <si>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</si>
  <si>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</si>
  <si>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</si>
  <si>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</si>
  <si>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</si>
  <si>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</si>
  <si>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</si>
  <si>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</si>
  <si>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</si>
  <si>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</si>
  <si>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</si>
  <si>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</si>
  <si>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</si>
  <si>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</si>
  <si>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</si>
  <si>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</si>
  <si>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</si>
  <si>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</si>
  <si>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</si>
  <si>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</si>
  <si>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</si>
  <si>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</si>
  <si>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</si>
  <si>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</si>
  <si>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</si>
  <si>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</si>
  <si>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</si>
  <si>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</si>
  <si>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</si>
  <si>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</si>
  <si>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</si>
  <si>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</si>
  <si>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</si>
  <si>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</si>
  <si>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</si>
  <si>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</si>
  <si>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</si>
  <si>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</si>
  <si>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</si>
  <si>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</si>
  <si>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</si>
  <si>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</si>
  <si>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</si>
  <si>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</si>
  <si>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</si>
  <si>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</si>
  <si>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</si>
  <si>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</si>
  <si>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</si>
  <si>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</si>
  <si>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</si>
  <si>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</si>
  <si>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</si>
  <si>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</si>
  <si>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</si>
  <si>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</si>
  <si>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</si>
  <si>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</si>
  <si>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</si>
  <si>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</si>
  <si>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</si>
  <si>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</si>
  <si>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</si>
  <si>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</si>
  <si>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</si>
  <si>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</si>
  <si>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</si>
  <si>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</si>
  <si>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</si>
  <si>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</si>
  <si>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</si>
  <si>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</si>
  <si>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</si>
  <si>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</si>
  <si>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</si>
  <si>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</si>
  <si>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</si>
  <si>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</si>
  <si>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</si>
  <si>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</si>
  <si>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</si>
  <si>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</si>
  <si>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</si>
  <si>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</si>
  <si>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</si>
  <si>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</si>
  <si>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</si>
  <si>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</si>
  <si>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</si>
  <si>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</si>
  <si>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</si>
  <si>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</si>
  <si>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</si>
  <si>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</si>
  <si>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</si>
  <si>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</si>
  <si>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</si>
  <si>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</si>
  <si>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</si>
  <si>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</si>
  <si>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</si>
  <si>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</si>
  <si>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</si>
  <si>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</si>
  <si>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</si>
  <si>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</si>
  <si>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</si>
  <si>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</si>
  <si>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</si>
  <si>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</si>
  <si>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</si>
  <si>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</si>
  <si>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</si>
  <si>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</si>
  <si>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</si>
  <si>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</si>
  <si>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</si>
  <si>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</si>
  <si>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</si>
  <si>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</si>
  <si>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</si>
  <si>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</si>
  <si>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</si>
  <si>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</si>
  <si>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</si>
  <si>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</si>
  <si>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</si>
  <si>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</si>
  <si>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</si>
  <si>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</si>
  <si>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</si>
  <si>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</si>
  <si>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</si>
  <si>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</si>
  <si>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</si>
  <si>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</si>
  <si>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</si>
  <si>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</si>
  <si>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</si>
  <si>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</si>
  <si>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</si>
  <si>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</si>
  <si>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</si>
  <si>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</si>
  <si>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</si>
  <si>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</si>
  <si>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</si>
  <si>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</si>
  <si>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</si>
  <si>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</si>
  <si>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</si>
  <si>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</si>
  <si>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</si>
  <si>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</si>
  <si>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</si>
  <si>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</si>
  <si>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</si>
  <si>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</si>
  <si>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</si>
  <si>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</si>
  <si>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</si>
  <si>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</si>
  <si>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</si>
  <si>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</si>
  <si>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</si>
  <si>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</si>
  <si>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</si>
  <si>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</si>
  <si>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</si>
  <si>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</si>
  <si>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TAURAMENA</t>
  </si>
  <si>
    <t>CASANARE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</si>
</sst>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TAURAMENA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85</v>
      </c>
      <c r="C10" s="138" t="s">
        <v>443</v>
      </c>
      <c r="D10" s="138">
        <v>85410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85</v>
      </c>
      <c r="B12" s="140"/>
      <c r="C12" s="139" t="str">
        <f>+C10</f>
        <v>CASANARE</v>
      </c>
      <c r="D12" s="141"/>
      <c r="E12" s="139">
        <f>+D10</f>
        <v>85410</v>
      </c>
      <c r="F12" s="141"/>
      <c r="G12" s="139" t="str">
        <f>+A10</f>
        <v>TAURAMENA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TAURAMENA</v>
      </c>
      <c r="H17" s="209" t="str">
        <f>+C12</f>
        <v>CASANARE</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41</v>
      </c>
      <c r="H20" s="4">
        <f>+SUM(H21:H22)</f>
        <v>11140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41</v>
      </c>
      <c r="H21" s="7">
        <v>10874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266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1.7350825222175202E-2</v>
      </c>
      <c r="H23" s="13">
        <f>+M31</f>
        <v>0.2763967261450867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0.47</v>
      </c>
      <c r="H24" s="16">
        <f>+N40</f>
        <v>0.43031150159744408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7.2173913043478255E-2</v>
      </c>
      <c r="D30" s="24">
        <v>6.1985262245340268E-2</v>
      </c>
      <c r="E30" s="24">
        <v>6.672443674176777E-2</v>
      </c>
      <c r="F30" s="24">
        <v>6.8504954760878936E-2</v>
      </c>
      <c r="G30" s="24">
        <v>5.5627425614489003E-2</v>
      </c>
      <c r="H30" s="25">
        <v>8.7520938023450581E-2</v>
      </c>
      <c r="I30" s="25">
        <v>6.352545225073622E-2</v>
      </c>
      <c r="J30" s="26">
        <v>4.7478991596638653E-2</v>
      </c>
      <c r="K30" s="26">
        <v>3.4033613445378148E-2</v>
      </c>
      <c r="L30" s="26">
        <v>3.7099494097807759E-2</v>
      </c>
      <c r="M30" s="27">
        <v>1.7350825222175202E-2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0.245843387870913</v>
      </c>
      <c r="D31" s="29">
        <v>0.2482599217293095</v>
      </c>
      <c r="E31" s="29">
        <v>0.26165931570843232</v>
      </c>
      <c r="F31" s="29">
        <v>0.25180976103370439</v>
      </c>
      <c r="G31" s="29">
        <v>0.23655664631161269</v>
      </c>
      <c r="H31" s="30">
        <v>0.26663094235627344</v>
      </c>
      <c r="I31" s="30">
        <v>0.35826731923911398</v>
      </c>
      <c r="J31" s="31">
        <v>0.24602474611294509</v>
      </c>
      <c r="K31" s="31">
        <v>0.25801565261297654</v>
      </c>
      <c r="L31" s="31">
        <v>0.26583592938733125</v>
      </c>
      <c r="M31" s="32">
        <v>0.2763967261450867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336</v>
      </c>
      <c r="D39" s="39">
        <v>123</v>
      </c>
      <c r="E39" s="40">
        <v>0.36607142857142855</v>
      </c>
      <c r="F39" s="38">
        <v>289</v>
      </c>
      <c r="G39" s="39">
        <v>121</v>
      </c>
      <c r="H39" s="40">
        <v>0.41868512110726641</v>
      </c>
      <c r="I39" s="38">
        <v>301</v>
      </c>
      <c r="J39" s="39">
        <v>124</v>
      </c>
      <c r="K39" s="40">
        <v>0.41196013289036543</v>
      </c>
      <c r="L39" s="41">
        <v>298</v>
      </c>
      <c r="M39" s="42">
        <v>140</v>
      </c>
      <c r="N39" s="43">
        <v>0.47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4421</v>
      </c>
      <c r="D40" s="45">
        <v>1628</v>
      </c>
      <c r="E40" s="46">
        <v>0.36824247907713187</v>
      </c>
      <c r="F40" s="44">
        <v>4537</v>
      </c>
      <c r="G40" s="45">
        <v>1708</v>
      </c>
      <c r="H40" s="46">
        <v>0.37646021600176327</v>
      </c>
      <c r="I40" s="44">
        <v>4602</v>
      </c>
      <c r="J40" s="45">
        <v>1911</v>
      </c>
      <c r="K40" s="46">
        <v>0.4152542372881356</v>
      </c>
      <c r="L40" s="47">
        <v>5008</v>
      </c>
      <c r="M40" s="45">
        <v>2155</v>
      </c>
      <c r="N40" s="46">
        <v>0.43031150159744408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117</v>
      </c>
      <c r="D46" s="60">
        <v>0</v>
      </c>
      <c r="E46" s="60">
        <v>5</v>
      </c>
      <c r="F46" s="60">
        <v>0</v>
      </c>
      <c r="G46" s="60">
        <v>0</v>
      </c>
      <c r="H46" s="61">
        <v>21</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50</v>
      </c>
      <c r="D47" s="45">
        <v>143</v>
      </c>
      <c r="E47" s="45">
        <v>149</v>
      </c>
      <c r="F47" s="45">
        <v>159</v>
      </c>
      <c r="G47" s="45">
        <v>129</v>
      </c>
      <c r="H47" s="64">
        <v>188</v>
      </c>
      <c r="I47" s="64">
        <v>151</v>
      </c>
      <c r="J47" s="65">
        <v>113</v>
      </c>
      <c r="K47" s="65">
        <v>81</v>
      </c>
      <c r="L47" s="65">
        <v>88</v>
      </c>
      <c r="M47" s="66">
        <v>41</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167</v>
      </c>
      <c r="D48" s="68">
        <f t="shared" ref="D48:L48" si="0">+SUM(D46:D47)</f>
        <v>143</v>
      </c>
      <c r="E48" s="68">
        <f t="shared" si="0"/>
        <v>154</v>
      </c>
      <c r="F48" s="68">
        <f t="shared" si="0"/>
        <v>159</v>
      </c>
      <c r="G48" s="68">
        <f t="shared" si="0"/>
        <v>129</v>
      </c>
      <c r="H48" s="69">
        <f t="shared" si="0"/>
        <v>209</v>
      </c>
      <c r="I48" s="69">
        <f t="shared" si="0"/>
        <v>151</v>
      </c>
      <c r="J48" s="70">
        <f t="shared" si="0"/>
        <v>113</v>
      </c>
      <c r="K48" s="70">
        <f t="shared" si="0"/>
        <v>81</v>
      </c>
      <c r="L48" s="70">
        <f t="shared" si="0"/>
        <v>88</v>
      </c>
      <c r="M48" s="71">
        <f>+SUM(M46:M47)</f>
        <v>41</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166</v>
      </c>
      <c r="D53" s="60">
        <v>143</v>
      </c>
      <c r="E53" s="60">
        <v>154</v>
      </c>
      <c r="F53" s="60">
        <v>159</v>
      </c>
      <c r="G53" s="60">
        <v>129</v>
      </c>
      <c r="H53" s="61">
        <v>209</v>
      </c>
      <c r="I53" s="61">
        <v>151</v>
      </c>
      <c r="J53" s="62">
        <v>113</v>
      </c>
      <c r="K53" s="62">
        <v>81</v>
      </c>
      <c r="L53" s="62">
        <v>88</v>
      </c>
      <c r="M53" s="63">
        <v>41</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1</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167</v>
      </c>
      <c r="D55" s="68">
        <f t="shared" ref="D55:M55" si="1">+SUM(D53:D54)</f>
        <v>143</v>
      </c>
      <c r="E55" s="68">
        <f t="shared" si="1"/>
        <v>154</v>
      </c>
      <c r="F55" s="68">
        <f t="shared" si="1"/>
        <v>159</v>
      </c>
      <c r="G55" s="68">
        <f t="shared" si="1"/>
        <v>129</v>
      </c>
      <c r="H55" s="69">
        <f t="shared" si="1"/>
        <v>209</v>
      </c>
      <c r="I55" s="69">
        <f t="shared" si="1"/>
        <v>151</v>
      </c>
      <c r="J55" s="70">
        <f t="shared" si="1"/>
        <v>113</v>
      </c>
      <c r="K55" s="70">
        <f t="shared" si="1"/>
        <v>81</v>
      </c>
      <c r="L55" s="70">
        <f t="shared" si="1"/>
        <v>88</v>
      </c>
      <c r="M55" s="71">
        <f t="shared" si="1"/>
        <v>41</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45</v>
      </c>
      <c r="D60" s="73">
        <v>66</v>
      </c>
      <c r="E60" s="73">
        <v>67</v>
      </c>
      <c r="F60" s="73">
        <v>40</v>
      </c>
      <c r="G60" s="73">
        <v>1</v>
      </c>
      <c r="H60" s="74">
        <v>41</v>
      </c>
      <c r="I60" s="74">
        <v>4</v>
      </c>
      <c r="J60" s="75">
        <v>33</v>
      </c>
      <c r="K60" s="62">
        <v>28</v>
      </c>
      <c r="L60" s="62">
        <v>31</v>
      </c>
      <c r="M60" s="63">
        <v>6</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118</v>
      </c>
      <c r="D61" s="77">
        <v>0</v>
      </c>
      <c r="E61" s="77">
        <v>0</v>
      </c>
      <c r="F61" s="77">
        <v>0</v>
      </c>
      <c r="G61" s="77">
        <v>0</v>
      </c>
      <c r="H61" s="78">
        <v>10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3</v>
      </c>
      <c r="D62" s="77">
        <v>77</v>
      </c>
      <c r="E62" s="77">
        <v>87</v>
      </c>
      <c r="F62" s="77">
        <v>119</v>
      </c>
      <c r="G62" s="77">
        <v>128</v>
      </c>
      <c r="H62" s="78">
        <v>158</v>
      </c>
      <c r="I62" s="78">
        <v>147</v>
      </c>
      <c r="J62" s="79">
        <v>80</v>
      </c>
      <c r="K62" s="65">
        <v>53</v>
      </c>
      <c r="L62" s="65">
        <v>57</v>
      </c>
      <c r="M62" s="66">
        <v>35</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1</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167</v>
      </c>
      <c r="D66" s="81">
        <f t="shared" ref="D66:M66" si="2">+SUM(D60:D65)</f>
        <v>143</v>
      </c>
      <c r="E66" s="81">
        <f t="shared" si="2"/>
        <v>154</v>
      </c>
      <c r="F66" s="81">
        <f t="shared" si="2"/>
        <v>159</v>
      </c>
      <c r="G66" s="81">
        <f t="shared" si="2"/>
        <v>129</v>
      </c>
      <c r="H66" s="82">
        <f t="shared" si="2"/>
        <v>209</v>
      </c>
      <c r="I66" s="82">
        <f t="shared" si="2"/>
        <v>151</v>
      </c>
      <c r="J66" s="83">
        <f t="shared" si="2"/>
        <v>113</v>
      </c>
      <c r="K66" s="70">
        <f t="shared" si="2"/>
        <v>81</v>
      </c>
      <c r="L66" s="70">
        <f t="shared" si="2"/>
        <v>88</v>
      </c>
      <c r="M66" s="71">
        <f t="shared" si="2"/>
        <v>41</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5</v>
      </c>
      <c r="F71" s="73">
        <v>0</v>
      </c>
      <c r="G71" s="73">
        <v>0</v>
      </c>
      <c r="H71" s="74">
        <v>4</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24</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1</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49</v>
      </c>
      <c r="D76" s="77">
        <v>142</v>
      </c>
      <c r="E76" s="77">
        <v>149</v>
      </c>
      <c r="F76" s="77">
        <v>145</v>
      </c>
      <c r="G76" s="77">
        <v>109</v>
      </c>
      <c r="H76" s="78">
        <v>152</v>
      </c>
      <c r="I76" s="78">
        <v>85</v>
      </c>
      <c r="J76" s="79">
        <v>98</v>
      </c>
      <c r="K76" s="65">
        <v>73</v>
      </c>
      <c r="L76" s="65">
        <v>86</v>
      </c>
      <c r="M76" s="66">
        <v>41</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94</v>
      </c>
      <c r="D77" s="77">
        <v>1</v>
      </c>
      <c r="E77" s="77">
        <v>0</v>
      </c>
      <c r="F77" s="77">
        <v>14</v>
      </c>
      <c r="G77" s="77">
        <v>20</v>
      </c>
      <c r="H77" s="78">
        <v>53</v>
      </c>
      <c r="I77" s="78">
        <v>65</v>
      </c>
      <c r="J77" s="79">
        <v>15</v>
      </c>
      <c r="K77" s="65">
        <v>8</v>
      </c>
      <c r="L77" s="65">
        <v>2</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167</v>
      </c>
      <c r="D80" s="81">
        <f t="shared" ref="D80:M80" si="3">+SUM(D71:D79)</f>
        <v>143</v>
      </c>
      <c r="E80" s="81">
        <f t="shared" si="3"/>
        <v>154</v>
      </c>
      <c r="F80" s="81">
        <f t="shared" si="3"/>
        <v>159</v>
      </c>
      <c r="G80" s="81">
        <f t="shared" si="3"/>
        <v>129</v>
      </c>
      <c r="H80" s="82">
        <f t="shared" si="3"/>
        <v>209</v>
      </c>
      <c r="I80" s="82">
        <f t="shared" si="3"/>
        <v>151</v>
      </c>
      <c r="J80" s="83">
        <f t="shared" si="3"/>
        <v>113</v>
      </c>
      <c r="K80" s="70">
        <f t="shared" si="3"/>
        <v>81</v>
      </c>
      <c r="L80" s="70">
        <f t="shared" si="3"/>
        <v>88</v>
      </c>
      <c r="M80" s="71">
        <f t="shared" si="3"/>
        <v>41</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152</v>
      </c>
      <c r="F89" s="79">
        <v>86</v>
      </c>
      <c r="G89" s="79">
        <v>98</v>
      </c>
      <c r="H89" s="65">
        <v>73</v>
      </c>
      <c r="I89" s="65">
        <v>86</v>
      </c>
      <c r="J89" s="66">
        <v>41</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56</v>
      </c>
      <c r="F92" s="79">
        <v>65</v>
      </c>
      <c r="G92" s="79">
        <v>15</v>
      </c>
      <c r="H92" s="65">
        <v>8</v>
      </c>
      <c r="I92" s="65">
        <v>2</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1</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209</v>
      </c>
      <c r="F96" s="83">
        <f t="shared" si="4"/>
        <v>151</v>
      </c>
      <c r="G96" s="83">
        <f t="shared" si="4"/>
        <v>113</v>
      </c>
      <c r="H96" s="70">
        <f t="shared" si="4"/>
        <v>81</v>
      </c>
      <c r="I96" s="70">
        <f t="shared" si="4"/>
        <v>88</v>
      </c>
      <c r="J96" s="71">
        <f t="shared" si="4"/>
        <v>41</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117</v>
      </c>
      <c r="D102" s="102">
        <v>0</v>
      </c>
      <c r="E102" s="102">
        <v>0</v>
      </c>
      <c r="F102" s="102">
        <v>0</v>
      </c>
      <c r="G102" s="102">
        <v>0</v>
      </c>
      <c r="H102" s="103">
        <v>0</v>
      </c>
      <c r="I102" s="103">
        <v>1</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50</v>
      </c>
      <c r="D103" s="77">
        <v>143</v>
      </c>
      <c r="E103" s="77">
        <v>149</v>
      </c>
      <c r="F103" s="77">
        <v>159</v>
      </c>
      <c r="G103" s="77">
        <v>129</v>
      </c>
      <c r="H103" s="78">
        <v>147</v>
      </c>
      <c r="I103" s="78">
        <v>101</v>
      </c>
      <c r="J103" s="78">
        <v>113</v>
      </c>
      <c r="K103" s="65">
        <v>81</v>
      </c>
      <c r="L103" s="65">
        <v>88</v>
      </c>
      <c r="M103" s="66">
        <v>41</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5</v>
      </c>
      <c r="F104" s="77">
        <v>0</v>
      </c>
      <c r="G104" s="77">
        <v>0</v>
      </c>
      <c r="H104" s="78">
        <v>62</v>
      </c>
      <c r="I104" s="78">
        <v>49</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167</v>
      </c>
      <c r="D107" s="81">
        <f t="shared" ref="D107:M107" si="5">+SUM(D102:D106)</f>
        <v>143</v>
      </c>
      <c r="E107" s="81">
        <f t="shared" si="5"/>
        <v>154</v>
      </c>
      <c r="F107" s="81">
        <f t="shared" si="5"/>
        <v>159</v>
      </c>
      <c r="G107" s="81">
        <f t="shared" si="5"/>
        <v>129</v>
      </c>
      <c r="H107" s="82">
        <f t="shared" si="5"/>
        <v>209</v>
      </c>
      <c r="I107" s="82">
        <f t="shared" si="5"/>
        <v>151</v>
      </c>
      <c r="J107" s="82">
        <f t="shared" si="5"/>
        <v>113</v>
      </c>
      <c r="K107" s="70">
        <f t="shared" si="5"/>
        <v>81</v>
      </c>
      <c r="L107" s="70">
        <f t="shared" si="5"/>
        <v>88</v>
      </c>
      <c r="M107" s="71">
        <f t="shared" si="5"/>
        <v>41</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65</v>
      </c>
      <c r="D113" s="108">
        <v>20</v>
      </c>
      <c r="E113" s="108">
        <v>23</v>
      </c>
      <c r="F113" s="108">
        <v>33</v>
      </c>
      <c r="G113" s="108">
        <v>46</v>
      </c>
      <c r="H113" s="109">
        <v>56</v>
      </c>
      <c r="I113" s="109">
        <v>47</v>
      </c>
      <c r="J113" s="97">
        <v>27</v>
      </c>
      <c r="K113" s="97">
        <v>15</v>
      </c>
      <c r="L113" s="97">
        <v>14</v>
      </c>
      <c r="M113" s="98">
        <v>7</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102</v>
      </c>
      <c r="D114" s="77">
        <v>123</v>
      </c>
      <c r="E114" s="77">
        <v>131</v>
      </c>
      <c r="F114" s="77">
        <v>126</v>
      </c>
      <c r="G114" s="77">
        <v>83</v>
      </c>
      <c r="H114" s="78">
        <v>153</v>
      </c>
      <c r="I114" s="78">
        <v>104</v>
      </c>
      <c r="J114" s="78">
        <v>86</v>
      </c>
      <c r="K114" s="65">
        <v>66</v>
      </c>
      <c r="L114" s="65">
        <v>74</v>
      </c>
      <c r="M114" s="66">
        <v>34</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167</v>
      </c>
      <c r="D116" s="81">
        <f t="shared" si="6"/>
        <v>143</v>
      </c>
      <c r="E116" s="81">
        <f t="shared" si="6"/>
        <v>154</v>
      </c>
      <c r="F116" s="81">
        <f t="shared" si="6"/>
        <v>159</v>
      </c>
      <c r="G116" s="81">
        <f t="shared" si="6"/>
        <v>129</v>
      </c>
      <c r="H116" s="82">
        <f t="shared" si="6"/>
        <v>209</v>
      </c>
      <c r="I116" s="82">
        <f t="shared" si="6"/>
        <v>151</v>
      </c>
      <c r="J116" s="82">
        <f t="shared" si="6"/>
        <v>113</v>
      </c>
      <c r="K116" s="70">
        <f t="shared" si="6"/>
        <v>81</v>
      </c>
      <c r="L116" s="70">
        <f t="shared" si="6"/>
        <v>88</v>
      </c>
      <c r="M116" s="71">
        <f t="shared" si="6"/>
        <v>41</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6</v>
      </c>
      <c r="D121" s="112">
        <v>0</v>
      </c>
      <c r="E121" s="113">
        <f>+IF(OR(C121=0,C121="-"),"",(D121/C121))</f>
        <v>0</v>
      </c>
      <c r="F121" s="137"/>
      <c r="G121" s="238" t="s">
        <v>49</v>
      </c>
      <c r="H121" s="240"/>
      <c r="I121" s="114">
        <v>1</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35</v>
      </c>
      <c r="D123" s="115">
        <v>0</v>
      </c>
      <c r="E123" s="116">
        <f t="shared" si="8"/>
        <v>0</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41</v>
      </c>
      <c r="D127" s="118">
        <f>+SUM(D121:D126)</f>
        <v>0</v>
      </c>
      <c r="E127" s="119">
        <f t="shared" ref="E127" si="9">+IF(C127=0,"",(D127/C127))</f>
        <v>0</v>
      </c>
      <c r="F127" s="137"/>
      <c r="G127" s="246" t="s">
        <v>41</v>
      </c>
      <c r="H127" s="248"/>
      <c r="I127" s="120">
        <f>+SUM(I121:I126)</f>
        <v>2</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20</v>
      </c>
      <c r="D132" s="102">
        <v>22</v>
      </c>
      <c r="E132" s="102">
        <v>8</v>
      </c>
      <c r="F132" s="102">
        <v>9</v>
      </c>
      <c r="G132" s="103">
        <v>0</v>
      </c>
      <c r="H132" s="103">
        <v>22</v>
      </c>
      <c r="I132" s="96">
        <v>2</v>
      </c>
      <c r="J132" s="103">
        <v>7</v>
      </c>
      <c r="K132" s="103">
        <v>18</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1</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1</v>
      </c>
      <c r="D134" s="77">
        <v>26</v>
      </c>
      <c r="E134" s="77">
        <v>16</v>
      </c>
      <c r="F134" s="77">
        <v>47</v>
      </c>
      <c r="G134" s="78">
        <v>44</v>
      </c>
      <c r="H134" s="78">
        <v>60</v>
      </c>
      <c r="I134" s="79">
        <v>27</v>
      </c>
      <c r="J134" s="78">
        <v>15</v>
      </c>
      <c r="K134" s="78">
        <v>8</v>
      </c>
      <c r="L134" s="124">
        <v>17</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22</v>
      </c>
      <c r="D138" s="81">
        <f t="shared" ref="D138:I138" si="10">+SUM(D132:D137)</f>
        <v>48</v>
      </c>
      <c r="E138" s="81">
        <f t="shared" si="10"/>
        <v>24</v>
      </c>
      <c r="F138" s="81">
        <f t="shared" si="10"/>
        <v>56</v>
      </c>
      <c r="G138" s="82">
        <f t="shared" si="10"/>
        <v>44</v>
      </c>
      <c r="H138" s="82">
        <f t="shared" si="10"/>
        <v>82</v>
      </c>
      <c r="I138" s="83">
        <f t="shared" si="10"/>
        <v>29</v>
      </c>
      <c r="J138" s="82">
        <f>+SUM(J132:J137)</f>
        <v>22</v>
      </c>
      <c r="K138" s="82">
        <f t="shared" ref="K138" si="11">+SUM(K132:K137)</f>
        <v>26</v>
      </c>
      <c r="L138" s="127">
        <f>+SUM(L132:L137)</f>
        <v>17</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11</v>
      </c>
      <c r="E144" s="102">
        <v>19</v>
      </c>
      <c r="F144" s="102">
        <v>2</v>
      </c>
      <c r="G144" s="103">
        <v>6</v>
      </c>
      <c r="H144" s="103">
        <v>12</v>
      </c>
      <c r="I144" s="96">
        <v>17</v>
      </c>
      <c r="J144" s="103">
        <v>16</v>
      </c>
      <c r="K144" s="103">
        <v>17</v>
      </c>
      <c r="L144" s="122">
        <v>1</v>
      </c>
      <c r="M144" s="123">
        <v>2</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48</v>
      </c>
      <c r="D145" s="77">
        <v>10</v>
      </c>
      <c r="E145" s="77">
        <v>1</v>
      </c>
      <c r="F145" s="77">
        <v>0</v>
      </c>
      <c r="G145" s="78">
        <v>0</v>
      </c>
      <c r="H145" s="78">
        <v>7</v>
      </c>
      <c r="I145" s="79">
        <v>1</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25</v>
      </c>
      <c r="E146" s="77">
        <v>21</v>
      </c>
      <c r="F146" s="77">
        <v>0</v>
      </c>
      <c r="G146" s="78">
        <v>8</v>
      </c>
      <c r="H146" s="78">
        <v>6</v>
      </c>
      <c r="I146" s="79">
        <v>29</v>
      </c>
      <c r="J146" s="78">
        <v>33</v>
      </c>
      <c r="K146" s="78">
        <v>21</v>
      </c>
      <c r="L146" s="124">
        <v>25</v>
      </c>
      <c r="M146" s="125">
        <v>2</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2</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48</v>
      </c>
      <c r="D150" s="81">
        <f t="shared" ref="D150:I150" si="12">+SUM(D144:D149)</f>
        <v>46</v>
      </c>
      <c r="E150" s="81">
        <f t="shared" si="12"/>
        <v>41</v>
      </c>
      <c r="F150" s="81">
        <f t="shared" si="12"/>
        <v>2</v>
      </c>
      <c r="G150" s="82">
        <f t="shared" si="12"/>
        <v>14</v>
      </c>
      <c r="H150" s="82">
        <f t="shared" si="12"/>
        <v>27</v>
      </c>
      <c r="I150" s="83">
        <f t="shared" si="12"/>
        <v>47</v>
      </c>
      <c r="J150" s="82">
        <f>+SUM(J144:J149)</f>
        <v>49</v>
      </c>
      <c r="K150" s="82">
        <f t="shared" ref="K150" si="13">+SUM(K144:K149)</f>
        <v>38</v>
      </c>
      <c r="L150" s="127">
        <f>+SUM(L144:L149)</f>
        <v>26</v>
      </c>
      <c r="M150" s="128">
        <f>+SUM(M144:M149)</f>
        <v>4</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2833</v>
      </c>
      <c r="C155" s="130">
        <f>+IFERROR((VLOOKUP(A155,Hoja2!$A$2:$I$1444,4,FALSE)),"")</f>
        <v>2833</v>
      </c>
      <c r="D155" s="169" t="str">
        <f>+IFERROR((VLOOKUP(A155,Hoja2!$A$2:$I$1444,5,FALSE)),"")</f>
        <v>CORPORACION UNIVERSITARIA REMINGTON</v>
      </c>
      <c r="E155" s="169"/>
      <c r="F155" s="169"/>
      <c r="G155" s="170"/>
      <c r="H155" s="130" t="str">
        <f>+IFERROR((VLOOKUP(A155,Hoja2!$A$2:$I$1444,6,FALSE)),"")</f>
        <v>Antioquia</v>
      </c>
      <c r="I155" s="130" t="str">
        <f>+IFERROR((VLOOKUP(A155,Hoja2!$A$2:$I$1444,7,FALSE)),"")</f>
        <v>Privado</v>
      </c>
      <c r="J155" s="249" t="str">
        <f>+IFERROR((VLOOKUP(A155,Hoja2!$A$2:$I$1444,8,FALSE)),"")</f>
        <v>Institución Universitaria/Escuela Tecnológica</v>
      </c>
      <c r="K155" s="250"/>
      <c r="L155" s="131">
        <f>+IFERROR((VLOOKUP(A155,Hoja2!$A$2:$I$1444,9,FALSE)),"")</f>
        <v>41</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41</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hV1pVILBkekgk7jr48kQ7DbbOd70EopvJ0+OkyOL2AhXKueqPK25uNiEjRtNbW097MRCLpYGGWuw8dOWP5yF3g==" saltValue="FKX2mM+72NLtDokJ67KFL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2025-08-07T23:29:50Z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